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760" firstSheet="1" activeTab="1"/>
  </bookViews>
  <sheets>
    <sheet name="foxz" sheetId="5" state="veryHidden" r:id="rId1"/>
    <sheet name="BIỂU TỔNG HỢP ĐÀN VẬT NUÔI" sheetId="1" r:id="rId2"/>
    <sheet name="Sheet2" sheetId="2" r:id="rId3"/>
    <sheet name="Sheet3" sheetId="3" r:id="rId4"/>
  </sheets>
  <calcPr calcId="162913"/>
</workbook>
</file>

<file path=xl/calcChain.xml><?xml version="1.0" encoding="utf-8"?>
<calcChain xmlns="http://schemas.openxmlformats.org/spreadsheetml/2006/main">
  <c r="AD101" i="1" l="1"/>
  <c r="AE101" i="1"/>
  <c r="AD103" i="1" l="1"/>
  <c r="AC102" i="1"/>
  <c r="AC103" i="1" l="1"/>
  <c r="AE102" i="1"/>
  <c r="AE103" i="1"/>
  <c r="AD14" i="1"/>
  <c r="AE14" i="1" s="1"/>
  <c r="AD15" i="1"/>
  <c r="AE15" i="1" s="1"/>
  <c r="AD16" i="1"/>
  <c r="AE16" i="1" s="1"/>
  <c r="AD17" i="1"/>
  <c r="AE17" i="1" s="1"/>
  <c r="AD18" i="1"/>
  <c r="AE18" i="1" s="1"/>
  <c r="AD19" i="1"/>
  <c r="AE19" i="1" s="1"/>
  <c r="AD20" i="1"/>
  <c r="AE20" i="1" s="1"/>
  <c r="AD21" i="1"/>
  <c r="AE21" i="1" s="1"/>
  <c r="AD22" i="1"/>
  <c r="AE22" i="1" s="1"/>
  <c r="AD23" i="1"/>
  <c r="AE23" i="1" s="1"/>
  <c r="AD24" i="1"/>
  <c r="AE24" i="1" s="1"/>
  <c r="AD25" i="1"/>
  <c r="AE25" i="1" s="1"/>
  <c r="AD26" i="1"/>
  <c r="AE26" i="1" s="1"/>
  <c r="AD27" i="1"/>
  <c r="AE27" i="1" s="1"/>
  <c r="AD28" i="1"/>
  <c r="AE28" i="1" s="1"/>
  <c r="AD29" i="1"/>
  <c r="AE29" i="1" s="1"/>
  <c r="AD30" i="1"/>
  <c r="AE30" i="1" s="1"/>
  <c r="AD31" i="1"/>
  <c r="AE31" i="1" s="1"/>
  <c r="AD32" i="1"/>
  <c r="AE32" i="1" s="1"/>
  <c r="AD33" i="1"/>
  <c r="AE33" i="1" s="1"/>
  <c r="AD34" i="1"/>
  <c r="AE34" i="1" s="1"/>
  <c r="AD35" i="1"/>
  <c r="AE35" i="1" s="1"/>
  <c r="AD36" i="1"/>
  <c r="AE36" i="1" s="1"/>
  <c r="AD37" i="1"/>
  <c r="AE37" i="1" s="1"/>
  <c r="AD38" i="1"/>
  <c r="AE38" i="1" s="1"/>
  <c r="AD39" i="1"/>
  <c r="AE39" i="1" s="1"/>
  <c r="AD40" i="1"/>
  <c r="AE40" i="1" s="1"/>
  <c r="AD41" i="1"/>
  <c r="AE41" i="1" s="1"/>
  <c r="AD42" i="1"/>
  <c r="AE42" i="1" s="1"/>
  <c r="AD43" i="1"/>
  <c r="AE43" i="1" s="1"/>
  <c r="AD44" i="1"/>
  <c r="AE44" i="1" s="1"/>
  <c r="AD45" i="1"/>
  <c r="AE45" i="1" s="1"/>
  <c r="AD46" i="1"/>
  <c r="AE46" i="1" s="1"/>
  <c r="AD47" i="1"/>
  <c r="AE47" i="1" s="1"/>
  <c r="AD49" i="1"/>
  <c r="AE49" i="1" s="1"/>
  <c r="AD50" i="1"/>
  <c r="AE50" i="1" s="1"/>
  <c r="AD51" i="1"/>
  <c r="AE51" i="1" s="1"/>
  <c r="AD52" i="1"/>
  <c r="AE52" i="1" s="1"/>
  <c r="AD54" i="1"/>
  <c r="AE54" i="1" s="1"/>
  <c r="AD55" i="1"/>
  <c r="AE55" i="1" s="1"/>
  <c r="AD56" i="1"/>
  <c r="AE56" i="1" s="1"/>
  <c r="AD57" i="1"/>
  <c r="AE57" i="1" s="1"/>
  <c r="AD58" i="1"/>
  <c r="AE58" i="1" s="1"/>
  <c r="AD59" i="1"/>
  <c r="AE59" i="1" s="1"/>
  <c r="AD60" i="1"/>
  <c r="AE60" i="1" s="1"/>
  <c r="AD61" i="1"/>
  <c r="AE61" i="1" s="1"/>
  <c r="AD62" i="1"/>
  <c r="AE62" i="1" s="1"/>
  <c r="AD63" i="1"/>
  <c r="AE63" i="1" s="1"/>
  <c r="AD64" i="1"/>
  <c r="AE64" i="1" s="1"/>
  <c r="AD65" i="1"/>
  <c r="AE65" i="1" s="1"/>
  <c r="AD66" i="1"/>
  <c r="AE66" i="1" s="1"/>
  <c r="AD67" i="1"/>
  <c r="AE67" i="1" s="1"/>
  <c r="AD68" i="1"/>
  <c r="AE68" i="1" s="1"/>
  <c r="AD69" i="1"/>
  <c r="AE69" i="1" s="1"/>
  <c r="AD70" i="1"/>
  <c r="AE70" i="1" s="1"/>
  <c r="AD71" i="1"/>
  <c r="AE71" i="1" s="1"/>
  <c r="AD72" i="1"/>
  <c r="AE72" i="1" s="1"/>
  <c r="AD73" i="1"/>
  <c r="AE73" i="1" s="1"/>
  <c r="AD74" i="1"/>
  <c r="AE74" i="1" s="1"/>
  <c r="AD75" i="1"/>
  <c r="AE75" i="1" s="1"/>
  <c r="AD76" i="1"/>
  <c r="AE76" i="1" s="1"/>
  <c r="AD77" i="1"/>
  <c r="AE77" i="1" s="1"/>
  <c r="AD78" i="1"/>
  <c r="AE78" i="1" s="1"/>
  <c r="AD79" i="1"/>
  <c r="AE79" i="1" s="1"/>
  <c r="AD80" i="1"/>
  <c r="AE80" i="1" s="1"/>
  <c r="AD81" i="1"/>
  <c r="AE81" i="1" s="1"/>
  <c r="AD82" i="1"/>
  <c r="AE82" i="1" s="1"/>
  <c r="AD83" i="1"/>
  <c r="AE83" i="1" s="1"/>
  <c r="AD84" i="1"/>
  <c r="AE84" i="1" s="1"/>
  <c r="AD85" i="1"/>
  <c r="AE85" i="1" s="1"/>
  <c r="AD86" i="1"/>
  <c r="AE86" i="1" s="1"/>
  <c r="AD87" i="1"/>
  <c r="AE87" i="1" s="1"/>
  <c r="AD88" i="1"/>
  <c r="AE88" i="1" s="1"/>
  <c r="AD89" i="1"/>
  <c r="AE89" i="1" s="1"/>
  <c r="AD90" i="1"/>
  <c r="AE90" i="1" s="1"/>
  <c r="AD91" i="1"/>
  <c r="AE91" i="1" s="1"/>
  <c r="AD92" i="1"/>
  <c r="AE92" i="1" s="1"/>
  <c r="AD93" i="1"/>
  <c r="AE93" i="1" s="1"/>
  <c r="AD94" i="1"/>
  <c r="AE94" i="1" s="1"/>
  <c r="AD95" i="1"/>
  <c r="AE95" i="1" s="1"/>
  <c r="AD96" i="1"/>
  <c r="AE96" i="1" s="1"/>
  <c r="AD97" i="1"/>
  <c r="AE97" i="1" s="1"/>
  <c r="AD98" i="1"/>
  <c r="AE98" i="1" s="1"/>
  <c r="AD99" i="1"/>
  <c r="AE99" i="1" s="1"/>
  <c r="AD100" i="1"/>
  <c r="AE100" i="1" s="1"/>
  <c r="AD13" i="1"/>
  <c r="AE13" i="1" s="1"/>
  <c r="AD12" i="1"/>
  <c r="AE12" i="1" s="1"/>
  <c r="AD11" i="1"/>
  <c r="AE11" i="1" s="1"/>
  <c r="AD10" i="1"/>
  <c r="AE10" i="1" s="1"/>
  <c r="X102" i="1"/>
  <c r="C102" i="1"/>
  <c r="D102" i="1"/>
  <c r="F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Y102" i="1"/>
  <c r="Z102" i="1"/>
  <c r="AA102" i="1"/>
  <c r="AB102" i="1"/>
  <c r="E53" i="1" l="1"/>
  <c r="G53" i="1"/>
  <c r="G102" i="1" s="1"/>
  <c r="AD53" i="1" l="1"/>
  <c r="AE53" i="1" s="1"/>
  <c r="E48" i="1"/>
  <c r="AD48" i="1" l="1"/>
  <c r="AE48" i="1" s="1"/>
  <c r="E102" i="1"/>
  <c r="AD102" i="1" s="1"/>
</calcChain>
</file>

<file path=xl/sharedStrings.xml><?xml version="1.0" encoding="utf-8"?>
<sst xmlns="http://schemas.openxmlformats.org/spreadsheetml/2006/main" count="141" uniqueCount="140">
  <si>
    <t xml:space="preserve">TỔNG HỢP </t>
  </si>
  <si>
    <t>TT</t>
  </si>
  <si>
    <t>Tổng đàn vật nuôi (con)</t>
  </si>
  <si>
    <t>Lợn</t>
  </si>
  <si>
    <t>Lợn thịt</t>
  </si>
  <si>
    <t>Lợn nái</t>
  </si>
  <si>
    <t>Vịt</t>
  </si>
  <si>
    <t>Ngan</t>
  </si>
  <si>
    <t>Ngỗng</t>
  </si>
  <si>
    <t>Bò</t>
  </si>
  <si>
    <t>Bò thịt</t>
  </si>
  <si>
    <t>Trâu</t>
  </si>
  <si>
    <t>Ngựa</t>
  </si>
  <si>
    <t>Dê</t>
  </si>
  <si>
    <t>Thỏ</t>
  </si>
  <si>
    <t>Lợn 
nội</t>
  </si>
  <si>
    <t>Lợn 
ngoại</t>
  </si>
  <si>
    <t>Nái 
nội</t>
  </si>
  <si>
    <t>Nái 
ngoại</t>
  </si>
  <si>
    <t>Lợn 
đực</t>
  </si>
  <si>
    <t>Gà 
nội</t>
  </si>
  <si>
    <t>Hướng 
thịt</t>
  </si>
  <si>
    <t>Hướng
 trứng</t>
  </si>
  <si>
    <t>Vịt 
nội</t>
  </si>
  <si>
    <t>Vịt 
ngoại</t>
  </si>
  <si>
    <t>Vịt 
hướng 
trứng</t>
  </si>
  <si>
    <t>Chim 
cút</t>
  </si>
  <si>
    <t>Bồ 
câu</t>
  </si>
  <si>
    <t>Đà 
điểu</t>
  </si>
  <si>
    <t>Bê 
dưới 
6 tháng 
tuổi</t>
  </si>
  <si>
    <t>Bò 
nội</t>
  </si>
  <si>
    <t>Bò 
ngoại, 
bò lai</t>
  </si>
  <si>
    <t>Nghé 
dưới 
6 tháng 
tuổi</t>
  </si>
  <si>
    <t>Hươu 
sao</t>
  </si>
  <si>
    <t>Tổng 
diện tích 
đất nông 
nghiệp (ha)</t>
  </si>
  <si>
    <t xml:space="preserve">Gà </t>
  </si>
  <si>
    <t>Lợn                 dưới 28 
ngày tuổi</t>
  </si>
  <si>
    <t>Vịt  thịt</t>
  </si>
  <si>
    <t>Gà công nghiệp</t>
  </si>
  <si>
    <t>Tổng đàn vật nuôi trên địa bàn xã, phường……..</t>
  </si>
  <si>
    <t xml:space="preserve"> </t>
  </si>
  <si>
    <t>Tổng số</t>
  </si>
  <si>
    <t>Đơn vị
xã, phường</t>
  </si>
  <si>
    <t>Phan Đình Phùng</t>
  </si>
  <si>
    <t>P. Linh Sơn</t>
  </si>
  <si>
    <t>P. Tích Lương</t>
  </si>
  <si>
    <t>P. Gia Sàng</t>
  </si>
  <si>
    <t>P. Quyết Thắng</t>
  </si>
  <si>
    <t>X. Tân Cương</t>
  </si>
  <si>
    <t>X. Đại Phúc</t>
  </si>
  <si>
    <t>X. Đại Từ</t>
  </si>
  <si>
    <t>X. Đức Lương</t>
  </si>
  <si>
    <t>X. Phú Thịnh</t>
  </si>
  <si>
    <t>X. La Bằng</t>
  </si>
  <si>
    <t>X. Phú Lạc</t>
  </si>
  <si>
    <t>X. An Khánh</t>
  </si>
  <si>
    <t>X. Quân Chu</t>
  </si>
  <si>
    <t>Xã Vạn Phú</t>
  </si>
  <si>
    <t>Xã Phú Xuyên</t>
  </si>
  <si>
    <t>Phường Phổ Yên</t>
  </si>
  <si>
    <t>Phường Vạn Xuân</t>
  </si>
  <si>
    <t>Phường Trung Thành</t>
  </si>
  <si>
    <t>Phường Phúc Thuận</t>
  </si>
  <si>
    <t>Xã Thành Công</t>
  </si>
  <si>
    <t>Xã Phú Bình</t>
  </si>
  <si>
    <t>Xã Tân Thành</t>
  </si>
  <si>
    <t>Xã Điềm Thụy</t>
  </si>
  <si>
    <t>Xã Kha Sơn</t>
  </si>
  <si>
    <t>Xã Tân Khánh</t>
  </si>
  <si>
    <t>Xã Đồng Hỷ</t>
  </si>
  <si>
    <t>Xã Quang Sơn</t>
  </si>
  <si>
    <t>Xã Trại Cau</t>
  </si>
  <si>
    <t>Xã Nam Hòa</t>
  </si>
  <si>
    <t>Xã Văn Hán</t>
  </si>
  <si>
    <t>Xã Văn Lăng </t>
  </si>
  <si>
    <t>Phường Sông Công</t>
  </si>
  <si>
    <t>Phường Bá Xuyên</t>
  </si>
  <si>
    <t>Phường Bách Quang</t>
  </si>
  <si>
    <t>Xã Phú Lương</t>
  </si>
  <si>
    <t>Xã Vô Tranh</t>
  </si>
  <si>
    <t>Xã Yên Trạch</t>
  </si>
  <si>
    <t>Xã Hợp Thành</t>
  </si>
  <si>
    <t>Xã Định Hóa </t>
  </si>
  <si>
    <t>Xã Bình Yên</t>
  </si>
  <si>
    <t>Xã Trung Hội</t>
  </si>
  <si>
    <t>Xã Phượng Tiến</t>
  </si>
  <si>
    <t>Xã Phú Đình</t>
  </si>
  <si>
    <t>Xã Bình Thành</t>
  </si>
  <si>
    <t>Xã Kim Phượng</t>
  </si>
  <si>
    <t>Xã Lam Vỹ </t>
  </si>
  <si>
    <t>Xã Võ Nhai</t>
  </si>
  <si>
    <t>Xã Dân Tiến</t>
  </si>
  <si>
    <t>Xã Nghinh Tường </t>
  </si>
  <si>
    <t>Xã Thần Sa</t>
  </si>
  <si>
    <t>Xã La Hiên</t>
  </si>
  <si>
    <t>Xã Tràng Xá</t>
  </si>
  <si>
    <t>Xã Sảng Mộc</t>
  </si>
  <si>
    <t>Xã Bằng Thành</t>
  </si>
  <si>
    <t>Xã Nghiên Loan</t>
  </si>
  <si>
    <t>Xã Cao Minh</t>
  </si>
  <si>
    <t>Xã Ba Bể </t>
  </si>
  <si>
    <t>Xã Chợ Rã</t>
  </si>
  <si>
    <t>Xã Phúc Lộc</t>
  </si>
  <si>
    <t>Xã Thượng Minh</t>
  </si>
  <si>
    <t>Xã Đồng Phúc</t>
  </si>
  <si>
    <t>Xã Thượng Quan</t>
  </si>
  <si>
    <t>Xã Bằng Vân</t>
  </si>
  <si>
    <t>Xã Ngân Sơn</t>
  </si>
  <si>
    <t>Xã Nà Phặc</t>
  </si>
  <si>
    <t>Xã Hiệp Lực</t>
  </si>
  <si>
    <t>Xã Nam Cường</t>
  </si>
  <si>
    <t>Xã Quảng Bạch</t>
  </si>
  <si>
    <t>Xã Yên Thịnh</t>
  </si>
  <si>
    <t>Xã Chợ Đồn</t>
  </si>
  <si>
    <t>Xã Yên Phong</t>
  </si>
  <si>
    <t>Xã Nghĩa Tá </t>
  </si>
  <si>
    <t>Xã Phủ Thông</t>
  </si>
  <si>
    <t>Xã Cẩm Giàng</t>
  </si>
  <si>
    <t>Xã Vĩnh Thông</t>
  </si>
  <si>
    <t>Xã Bạch Thông</t>
  </si>
  <si>
    <t>Xã Phong Quang</t>
  </si>
  <si>
    <t>Phường Đức Xuân</t>
  </si>
  <si>
    <t>Phường Bắc Kạn</t>
  </si>
  <si>
    <t>Xã Văn Lang </t>
  </si>
  <si>
    <t>Xã Cường Lợi</t>
  </si>
  <si>
    <t>Xã Na Rì</t>
  </si>
  <si>
    <t>Xã Trần Phú</t>
  </si>
  <si>
    <t>Xã Côn Minh</t>
  </si>
  <si>
    <t>Xã Xuân Dương</t>
  </si>
  <si>
    <t>Xã Tân Kỳ</t>
  </si>
  <si>
    <t>Xã Thanh Mai</t>
  </si>
  <si>
    <t>Xã Thanh Thịnh</t>
  </si>
  <si>
    <t>Xã Chợ Mới</t>
  </si>
  <si>
    <t>Xã Yên Bình</t>
  </si>
  <si>
    <t>P. Quan Triều</t>
  </si>
  <si>
    <t>Đơn vị vật nuôi</t>
  </si>
  <si>
    <t>Mật độ chăn nuôi</t>
  </si>
  <si>
    <t>Mật độ chăn nuôi dự kiến đến năm 2030</t>
  </si>
  <si>
    <t>Kèm theo Thuyết minh dự thảo Quyết định quy định mật độ chăn nuôi trên địa bàn tỉnh Thái Nguyên đến năm 2030</t>
  </si>
  <si>
    <t>THỰC TRẠNG MẬT ĐỘ CHĂN NUÔI TRÊN ĐỊA BÀN TỈNH NĂM 2026 VÀ DỰ KIẾN MẬT ĐỘ NĂM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</si>
</sst>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Times New Roman"/>
      <family val="1"/>
    </font>
    <font>
      <sz val="11"/>
      <name val="Arial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9"/>
      <name val="Arial"/>
      <family val="2"/>
      <scheme val="minor"/>
    </font>
    <font>
      <sz val="9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8"/>
      <name val="Arial"/>
      <family val="2"/>
      <scheme val="minor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Fill="1"/>
    <xf numFmtId="43" fontId="3" fillId="0" borderId="0" xfId="1" applyFont="1" applyFill="1" applyAlignment="1">
      <alignment shrinkToFi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shrinkToFi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1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/>
    </xf>
    <xf numFmtId="4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shrinkToFit="1"/>
    </xf>
    <xf numFmtId="4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/>
    <xf numFmtId="43" fontId="9" fillId="0" borderId="1" xfId="1" applyFont="1" applyFill="1" applyBorder="1" applyAlignment="1">
      <alignment horizontal="center" vertical="center" shrinkToFit="1"/>
    </xf>
    <xf numFmtId="43" fontId="9" fillId="0" borderId="1" xfId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0" fontId="11" fillId="0" borderId="0" xfId="0" applyFont="1" applyFill="1" applyAlignment="1">
      <alignment shrinkToFit="1"/>
    </xf>
    <xf numFmtId="0" fontId="3" fillId="0" borderId="0" xfId="0" applyFont="1" applyFill="1" applyAlignment="1">
      <alignment shrinkToFit="1"/>
    </xf>
    <xf numFmtId="0" fontId="2" fillId="0" borderId="0" xfId="0" applyFont="1" applyFill="1" applyAlignment="1">
      <alignment shrinkToFit="1"/>
    </xf>
    <xf numFmtId="1" fontId="12" fillId="0" borderId="0" xfId="0" applyNumberFormat="1" applyFont="1" applyFill="1" applyAlignment="1">
      <alignment shrinkToFit="1"/>
    </xf>
    <xf numFmtId="1" fontId="3" fillId="0" borderId="0" xfId="0" applyNumberFormat="1" applyFont="1" applyFill="1" applyAlignment="1">
      <alignment shrinkToFit="1"/>
    </xf>
    <xf numFmtId="0" fontId="8" fillId="0" borderId="0" xfId="0" applyFont="1" applyFill="1"/>
    <xf numFmtId="2" fontId="8" fillId="0" borderId="0" xfId="0" applyNumberFormat="1" applyFont="1" applyFill="1" applyAlignment="1">
      <alignment shrinkToFit="1"/>
    </xf>
    <xf numFmtId="43" fontId="3" fillId="0" borderId="0" xfId="0" applyNumberFormat="1" applyFont="1" applyFill="1"/>
    <xf numFmtId="0" fontId="13" fillId="0" borderId="0" xfId="0" applyFont="1" applyFill="1"/>
    <xf numFmtId="0" fontId="14" fillId="0" borderId="9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3" fontId="2" fillId="0" borderId="5" xfId="1" applyFont="1" applyFill="1" applyBorder="1" applyAlignment="1">
      <alignment horizontal="center" vertical="center" wrapText="1"/>
    </xf>
    <xf numFmtId="43" fontId="2" fillId="0" borderId="6" xfId="1" applyFont="1" applyFill="1" applyBorder="1" applyAlignment="1">
      <alignment horizontal="center" vertical="center" wrapText="1"/>
    </xf>
    <xf numFmtId="43" fontId="2" fillId="0" borderId="7" xfId="1" applyFont="1" applyFill="1" applyBorder="1" applyAlignment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/>
      <protection locked="0"/>
    </xf>
  </cellXfs>
  <cellStyles count="2">
    <cellStyle name="Bình thường" xfId="0" builtinId="0"/>
    <cellStyle name="Dấu_phảy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Chủ đề của Office">
  <a:themeElements>
    <a:clrScheme name="Văn phòng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ăn phòng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ăn phòng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9"/>
  <sheetViews>
    <sheetView tabSelected="1" topLeftCell="C4" zoomScaleNormal="100" workbookViewId="0">
      <pane ySplit="6" topLeftCell="A32" activePane="bottomLeft" state="frozen"/>
      <selection activeCell="A4" sqref="A4"/>
      <selection pane="bottomLeft" activeCell="R33" sqref="R33"/>
    </sheetView>
  </sheetViews>
  <sheetFormatPr defaultColWidth="9.125" defaultRowHeight="14.25" x14ac:dyDescent="0.2"/>
  <cols>
    <col min="1" max="1" width="4.125" style="1" customWidth="1"/>
    <col min="2" max="2" width="14.375" style="1" customWidth="1"/>
    <col min="3" max="3" width="6" style="1" customWidth="1"/>
    <col min="4" max="4" width="6.625" style="1" customWidth="1"/>
    <col min="5" max="5" width="7.75" style="1" customWidth="1"/>
    <col min="6" max="6" width="6.25" style="1" customWidth="1"/>
    <col min="7" max="7" width="6" style="1" customWidth="1"/>
    <col min="8" max="8" width="5.875" style="1" customWidth="1"/>
    <col min="9" max="9" width="7.75" style="1" customWidth="1"/>
    <col min="10" max="10" width="9.75" style="1" customWidth="1"/>
    <col min="11" max="11" width="6.875" style="1" customWidth="1"/>
    <col min="12" max="12" width="5.25" style="1" customWidth="1"/>
    <col min="13" max="13" width="5.625" style="1" customWidth="1"/>
    <col min="14" max="14" width="5.375" style="1" customWidth="1"/>
    <col min="15" max="15" width="6.75" style="1" customWidth="1"/>
    <col min="16" max="16" width="5" style="1" customWidth="1"/>
    <col min="17" max="17" width="6.25" style="1" customWidth="1"/>
    <col min="18" max="18" width="5" style="1" customWidth="1"/>
    <col min="19" max="19" width="3.625" style="1" customWidth="1"/>
    <col min="20" max="20" width="4.875" style="1" customWidth="1"/>
    <col min="21" max="21" width="6.125" style="1" customWidth="1"/>
    <col min="22" max="22" width="5.25" style="1" customWidth="1"/>
    <col min="23" max="23" width="4.375" style="1" customWidth="1"/>
    <col min="24" max="24" width="6.25" style="1" customWidth="1"/>
    <col min="25" max="25" width="6.125" style="1" customWidth="1"/>
    <col min="26" max="26" width="5.125" style="1" customWidth="1"/>
    <col min="27" max="27" width="5.625" style="1" customWidth="1"/>
    <col min="28" max="28" width="5" style="1" customWidth="1"/>
    <col min="29" max="29" width="10.75" style="2" customWidth="1"/>
    <col min="30" max="30" width="10.25" style="1" customWidth="1"/>
    <col min="31" max="31" width="7" style="1" customWidth="1"/>
    <col min="32" max="16384" width="9.125" style="1"/>
  </cols>
  <sheetData>
    <row r="1" spans="1:31" ht="15.75" customHeight="1" x14ac:dyDescent="0.2">
      <c r="Y1" s="1" t="s">
        <v>40</v>
      </c>
    </row>
    <row r="2" spans="1:31" s="5" customFormat="1" ht="18.75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r="3" spans="1:31" s="5" customFormat="1" ht="18.75" x14ac:dyDescent="0.3">
      <c r="A3" s="6" t="s">
        <v>39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7"/>
    </row>
    <row r="4" spans="1:31" s="5" customFormat="1" ht="18.75" x14ac:dyDescent="0.3">
      <c r="A4" s="41" t="s">
        <v>139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</row>
    <row r="5" spans="1:31" s="5" customFormat="1" ht="18.75" x14ac:dyDescent="0.3">
      <c r="C5" s="40" t="s">
        <v>138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</row>
    <row r="6" spans="1:31" s="9" customFormat="1" ht="20.25" customHeight="1" x14ac:dyDescent="0.2">
      <c r="A6" s="8" t="s">
        <v>1</v>
      </c>
      <c r="B6" s="45" t="s">
        <v>42</v>
      </c>
      <c r="C6" s="48" t="s">
        <v>2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49"/>
      <c r="AC6" s="60" t="s">
        <v>34</v>
      </c>
      <c r="AD6" s="45" t="s">
        <v>135</v>
      </c>
      <c r="AE6" s="45" t="s">
        <v>136</v>
      </c>
    </row>
    <row r="7" spans="1:31" s="9" customFormat="1" ht="25.5" customHeight="1" x14ac:dyDescent="0.2">
      <c r="A7" s="10"/>
      <c r="B7" s="46"/>
      <c r="C7" s="48" t="s">
        <v>3</v>
      </c>
      <c r="D7" s="54"/>
      <c r="E7" s="54"/>
      <c r="F7" s="54"/>
      <c r="G7" s="54"/>
      <c r="H7" s="49"/>
      <c r="I7" s="48" t="s">
        <v>35</v>
      </c>
      <c r="J7" s="54"/>
      <c r="K7" s="49"/>
      <c r="L7" s="48" t="s">
        <v>6</v>
      </c>
      <c r="M7" s="54"/>
      <c r="N7" s="49"/>
      <c r="O7" s="42" t="s">
        <v>7</v>
      </c>
      <c r="P7" s="42" t="s">
        <v>8</v>
      </c>
      <c r="Q7" s="45" t="s">
        <v>26</v>
      </c>
      <c r="R7" s="45" t="s">
        <v>27</v>
      </c>
      <c r="S7" s="45" t="s">
        <v>28</v>
      </c>
      <c r="T7" s="48" t="s">
        <v>9</v>
      </c>
      <c r="U7" s="54"/>
      <c r="V7" s="49"/>
      <c r="W7" s="48" t="s">
        <v>11</v>
      </c>
      <c r="X7" s="49"/>
      <c r="Y7" s="42" t="s">
        <v>12</v>
      </c>
      <c r="Z7" s="42" t="s">
        <v>13</v>
      </c>
      <c r="AA7" s="42" t="s">
        <v>14</v>
      </c>
      <c r="AB7" s="45" t="s">
        <v>33</v>
      </c>
      <c r="AC7" s="61"/>
      <c r="AD7" s="46"/>
      <c r="AE7" s="46"/>
    </row>
    <row r="8" spans="1:31" s="11" customFormat="1" ht="31.5" customHeight="1" x14ac:dyDescent="0.2">
      <c r="A8" s="10"/>
      <c r="B8" s="46"/>
      <c r="C8" s="50" t="s">
        <v>36</v>
      </c>
      <c r="D8" s="55" t="s">
        <v>4</v>
      </c>
      <c r="E8" s="56"/>
      <c r="F8" s="55" t="s">
        <v>5</v>
      </c>
      <c r="G8" s="56"/>
      <c r="H8" s="50" t="s">
        <v>19</v>
      </c>
      <c r="I8" s="50" t="s">
        <v>20</v>
      </c>
      <c r="J8" s="55" t="s">
        <v>38</v>
      </c>
      <c r="K8" s="56"/>
      <c r="L8" s="55" t="s">
        <v>37</v>
      </c>
      <c r="M8" s="63"/>
      <c r="N8" s="50" t="s">
        <v>25</v>
      </c>
      <c r="O8" s="43"/>
      <c r="P8" s="43"/>
      <c r="Q8" s="46"/>
      <c r="R8" s="46"/>
      <c r="S8" s="46"/>
      <c r="T8" s="50" t="s">
        <v>29</v>
      </c>
      <c r="U8" s="55" t="s">
        <v>10</v>
      </c>
      <c r="V8" s="56"/>
      <c r="W8" s="50" t="s">
        <v>32</v>
      </c>
      <c r="X8" s="52" t="s">
        <v>11</v>
      </c>
      <c r="Y8" s="43"/>
      <c r="Z8" s="43"/>
      <c r="AA8" s="43"/>
      <c r="AB8" s="46"/>
      <c r="AC8" s="61"/>
      <c r="AD8" s="46"/>
      <c r="AE8" s="46"/>
    </row>
    <row r="9" spans="1:31" s="11" customFormat="1" ht="39" customHeight="1" x14ac:dyDescent="0.2">
      <c r="A9" s="12"/>
      <c r="B9" s="47"/>
      <c r="C9" s="51"/>
      <c r="D9" s="13" t="s">
        <v>15</v>
      </c>
      <c r="E9" s="13" t="s">
        <v>16</v>
      </c>
      <c r="F9" s="13" t="s">
        <v>17</v>
      </c>
      <c r="G9" s="13" t="s">
        <v>18</v>
      </c>
      <c r="H9" s="51"/>
      <c r="I9" s="51"/>
      <c r="J9" s="13" t="s">
        <v>21</v>
      </c>
      <c r="K9" s="13" t="s">
        <v>22</v>
      </c>
      <c r="L9" s="13" t="s">
        <v>23</v>
      </c>
      <c r="M9" s="13" t="s">
        <v>24</v>
      </c>
      <c r="N9" s="51"/>
      <c r="O9" s="44"/>
      <c r="P9" s="44"/>
      <c r="Q9" s="47"/>
      <c r="R9" s="47"/>
      <c r="S9" s="47"/>
      <c r="T9" s="51"/>
      <c r="U9" s="13" t="s">
        <v>30</v>
      </c>
      <c r="V9" s="13" t="s">
        <v>31</v>
      </c>
      <c r="W9" s="51"/>
      <c r="X9" s="53"/>
      <c r="Y9" s="44"/>
      <c r="Z9" s="44"/>
      <c r="AA9" s="44"/>
      <c r="AB9" s="47"/>
      <c r="AC9" s="62"/>
      <c r="AD9" s="47"/>
      <c r="AE9" s="47"/>
    </row>
    <row r="10" spans="1:31" s="9" customFormat="1" ht="18.75" customHeight="1" x14ac:dyDescent="0.2">
      <c r="A10" s="14">
        <v>1</v>
      </c>
      <c r="B10" s="15" t="s">
        <v>43</v>
      </c>
      <c r="C10" s="14"/>
      <c r="D10" s="14"/>
      <c r="E10" s="14">
        <v>85</v>
      </c>
      <c r="F10" s="14"/>
      <c r="G10" s="14"/>
      <c r="H10" s="14"/>
      <c r="I10" s="14"/>
      <c r="J10" s="16">
        <v>2680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>
        <v>15</v>
      </c>
      <c r="Y10" s="14"/>
      <c r="Z10" s="14"/>
      <c r="AA10" s="14"/>
      <c r="AB10" s="14"/>
      <c r="AC10" s="17">
        <v>237.07</v>
      </c>
      <c r="AD10" s="18">
        <f>(C10*0.016)+(D10*0.16)+(E10*0.2)+(F10*0.4)+(G10*0.5)+(H10*0.6)+(I10*0.003)+(J10*0.005)+(K10*0.0036)+(L10*0.0036)+(M10*0.005)+(N10*0.003)+(O10*0.0056)+(P10*0.008)+(Q10*0.0003)+(R10*0.0012)+(S10*0.16)+(T10*0.2)+(U10*0.34)+(V10*0.7)+(W10*0.24)+(X10*0.7)+(Y10*0.4)+(Z10*0.05)+(AA10*0.005)+(AB10*0.1)</f>
        <v>40.9</v>
      </c>
      <c r="AE10" s="19">
        <f>AD10/AC10</f>
        <v>0.17252288353650821</v>
      </c>
    </row>
    <row r="11" spans="1:31" s="9" customFormat="1" ht="18.75" customHeight="1" x14ac:dyDescent="0.2">
      <c r="A11" s="14">
        <v>2</v>
      </c>
      <c r="B11" s="15" t="s">
        <v>44</v>
      </c>
      <c r="C11" s="14">
        <v>900</v>
      </c>
      <c r="D11" s="14">
        <v>1224</v>
      </c>
      <c r="E11" s="14">
        <v>7000</v>
      </c>
      <c r="F11" s="14">
        <v>143</v>
      </c>
      <c r="G11" s="14">
        <v>178</v>
      </c>
      <c r="H11" s="14">
        <v>10</v>
      </c>
      <c r="I11" s="14">
        <v>40370</v>
      </c>
      <c r="J11" s="14">
        <v>575650</v>
      </c>
      <c r="K11" s="14">
        <v>121900</v>
      </c>
      <c r="L11" s="14">
        <v>2150</v>
      </c>
      <c r="M11" s="14">
        <v>27100</v>
      </c>
      <c r="N11" s="14">
        <v>2700</v>
      </c>
      <c r="O11" s="14">
        <v>7229</v>
      </c>
      <c r="P11" s="14">
        <v>90</v>
      </c>
      <c r="Q11" s="14">
        <v>350</v>
      </c>
      <c r="R11" s="14">
        <v>3535</v>
      </c>
      <c r="S11" s="14"/>
      <c r="T11" s="14">
        <v>5</v>
      </c>
      <c r="U11" s="14">
        <v>110</v>
      </c>
      <c r="V11" s="14">
        <v>14</v>
      </c>
      <c r="W11" s="14">
        <v>34</v>
      </c>
      <c r="X11" s="14">
        <v>372</v>
      </c>
      <c r="Y11" s="14">
        <v>30</v>
      </c>
      <c r="Z11" s="14">
        <v>50</v>
      </c>
      <c r="AA11" s="14"/>
      <c r="AB11" s="14">
        <v>12</v>
      </c>
      <c r="AC11" s="17">
        <v>2260</v>
      </c>
      <c r="AD11" s="18">
        <f>(C11*0.016)+(D11*0.16)+(E11*0.2)+(F11*0.4)+(G11*0.5)+(H11*0.6)+(I11*0.003)+(J11*0.005)+(K11*0.0036)+(L11*0.0036)+(M11*0.005)+(N11*0.003)+(O11*0.0056)+(P11*0.008)+(Q11*0.0003)+(R11*0.0012)+(S11*0.16)+(T11*0.2)+(U11*0.34)+(V11*0.7)+(W11*0.24)+(X11*0.7)+(Y11*0.4)+(Z11*0.05)+(AA11*0.005)+(AB11*0.1)</f>
        <v>5729.9893999999995</v>
      </c>
      <c r="AE11" s="19">
        <f t="shared" ref="AE11:AE74" si="0">AD11/AC11</f>
        <v>2.5353935398230085</v>
      </c>
    </row>
    <row r="12" spans="1:31" s="9" customFormat="1" ht="18.75" customHeight="1" x14ac:dyDescent="0.2">
      <c r="A12" s="14">
        <v>3</v>
      </c>
      <c r="B12" s="15" t="s">
        <v>45</v>
      </c>
      <c r="C12" s="14">
        <v>350</v>
      </c>
      <c r="D12" s="14"/>
      <c r="E12" s="14">
        <v>2500</v>
      </c>
      <c r="F12" s="14"/>
      <c r="G12" s="14">
        <v>150</v>
      </c>
      <c r="H12" s="14"/>
      <c r="I12" s="14">
        <v>6000</v>
      </c>
      <c r="J12" s="14">
        <v>113000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>
        <v>100</v>
      </c>
      <c r="V12" s="14"/>
      <c r="W12" s="14"/>
      <c r="X12" s="14">
        <v>50</v>
      </c>
      <c r="Y12" s="14"/>
      <c r="Z12" s="14"/>
      <c r="AA12" s="14"/>
      <c r="AB12" s="14"/>
      <c r="AC12" s="17">
        <v>1329.02</v>
      </c>
      <c r="AD12" s="18">
        <f>(C12*0.016)+(D12*0.16)+(E12*0.2)+(F12*0.4)+(G12*0.5)+(H12*0.6)+(I12*0.003)+(J12*0.005)+(K12*0.0036)+(L12*0.0036)+(M12*0.005)+(N12*0.003)+(O12*0.0056)+(P12*0.008)+(Q12*0.0003)+(R12*0.0012)+(S12*0.16)+(T12*0.2)+(U12*0.34)+(V12*0.7)+(W12*0.24)+(X12*0.7)+(Y12*0.4)+(Z12*0.05)+(AA12*0.005)+(AB12*0.1)</f>
        <v>1232.5999999999999</v>
      </c>
      <c r="AE12" s="19">
        <f t="shared" si="0"/>
        <v>0.92745030172608378</v>
      </c>
    </row>
    <row r="13" spans="1:31" s="9" customFormat="1" ht="18.75" customHeight="1" x14ac:dyDescent="0.2">
      <c r="A13" s="14">
        <v>4</v>
      </c>
      <c r="B13" s="15" t="s">
        <v>46</v>
      </c>
      <c r="C13" s="14"/>
      <c r="D13" s="14"/>
      <c r="E13" s="14">
        <v>6177</v>
      </c>
      <c r="F13" s="14"/>
      <c r="G13" s="14">
        <v>739</v>
      </c>
      <c r="H13" s="14"/>
      <c r="I13" s="14"/>
      <c r="J13" s="14">
        <v>220000</v>
      </c>
      <c r="K13" s="14"/>
      <c r="L13" s="14"/>
      <c r="M13" s="14"/>
      <c r="N13" s="14"/>
      <c r="O13" s="14">
        <v>100</v>
      </c>
      <c r="P13" s="14"/>
      <c r="Q13" s="14"/>
      <c r="R13" s="14">
        <v>270</v>
      </c>
      <c r="S13" s="14"/>
      <c r="T13" s="14"/>
      <c r="U13" s="14">
        <v>2177</v>
      </c>
      <c r="V13" s="14"/>
      <c r="W13" s="14"/>
      <c r="X13" s="14">
        <v>71</v>
      </c>
      <c r="Y13" s="14"/>
      <c r="Z13" s="14"/>
      <c r="AA13" s="14"/>
      <c r="AB13" s="14"/>
      <c r="AC13" s="17">
        <v>1494.47</v>
      </c>
      <c r="AD13" s="18">
        <f>(C13*0.016)+(D13*0.16)+(E13*0.2)+(F13*0.4)+(G13*0.5)+(H13*0.6)+(I13*0.003)+(J13*0.005)+(K13*0.0036)+(L13*0.0036)+(M13*0.005)+(N13*0.003)+(O13*0.0056)+(P13*0.008)+(Q13*0.0003)+(R13*0.0012)+(S13*0.16)+(T13*0.2)+(U13*0.34)+(V13*0.7)+(W13*0.24)+(X13*0.7)+(Y13*0.4)+(Z13*0.05)+(AA13*0.005)+(AB13*0.1)</f>
        <v>3495.6639999999998</v>
      </c>
      <c r="AE13" s="19">
        <f t="shared" si="0"/>
        <v>2.339066023406291</v>
      </c>
    </row>
    <row r="14" spans="1:31" s="9" customFormat="1" ht="18.75" customHeight="1" x14ac:dyDescent="0.2">
      <c r="A14" s="14">
        <v>5</v>
      </c>
      <c r="B14" s="15" t="s">
        <v>47</v>
      </c>
      <c r="C14" s="14">
        <v>300</v>
      </c>
      <c r="D14" s="14"/>
      <c r="E14" s="14">
        <v>4600</v>
      </c>
      <c r="F14" s="14">
        <v>35</v>
      </c>
      <c r="G14" s="14">
        <v>200</v>
      </c>
      <c r="H14" s="14"/>
      <c r="I14" s="14"/>
      <c r="J14" s="14">
        <v>201000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>
        <v>100</v>
      </c>
      <c r="V14" s="14"/>
      <c r="W14" s="14"/>
      <c r="X14" s="14">
        <v>70</v>
      </c>
      <c r="Y14" s="14"/>
      <c r="Z14" s="14"/>
      <c r="AA14" s="14"/>
      <c r="AB14" s="14"/>
      <c r="AC14" s="17">
        <v>1172.0899999999999</v>
      </c>
      <c r="AD14" s="18">
        <f t="shared" ref="AD14:AD77" si="1">(C14*0.016)+(D14*0.16)+(E14*0.2)+(F14*0.4)+(G14*0.5)+(H14*0.6)+(I14*0.003)+(J14*0.005)+(K14*0.0036)+(L14*0.0036)+(M14*0.005)+(N14*0.003)+(O14*0.0056)+(P14*0.008)+(Q14*0.0003)+(R14*0.0012)+(S14*0.16)+(T14*0.2)+(U14*0.34)+(V14*0.7)+(W14*0.24)+(X14*0.7)+(Y14*0.4)+(Z14*0.05)+(AA14*0.005)+(AB14*0.1)</f>
        <v>2126.8000000000002</v>
      </c>
      <c r="AE14" s="19">
        <f t="shared" si="0"/>
        <v>1.8145364263836397</v>
      </c>
    </row>
    <row r="15" spans="1:31" s="9" customFormat="1" ht="18.75" customHeight="1" x14ac:dyDescent="0.2">
      <c r="A15" s="14">
        <v>6</v>
      </c>
      <c r="B15" s="15" t="s">
        <v>134</v>
      </c>
      <c r="C15" s="14">
        <v>209</v>
      </c>
      <c r="D15" s="14">
        <v>4500</v>
      </c>
      <c r="E15" s="14">
        <v>1200</v>
      </c>
      <c r="F15" s="14">
        <v>35</v>
      </c>
      <c r="G15" s="14">
        <v>55</v>
      </c>
      <c r="H15" s="14">
        <v>0</v>
      </c>
      <c r="I15" s="14">
        <v>0</v>
      </c>
      <c r="J15" s="14">
        <v>132675</v>
      </c>
      <c r="K15" s="14">
        <v>0</v>
      </c>
      <c r="L15" s="14">
        <v>444</v>
      </c>
      <c r="M15" s="14">
        <v>0</v>
      </c>
      <c r="N15" s="14">
        <v>0</v>
      </c>
      <c r="O15" s="14">
        <v>0</v>
      </c>
      <c r="P15" s="14">
        <v>20</v>
      </c>
      <c r="Q15" s="14">
        <v>1000</v>
      </c>
      <c r="R15" s="14">
        <v>0</v>
      </c>
      <c r="S15" s="14">
        <v>0</v>
      </c>
      <c r="T15" s="14">
        <v>0</v>
      </c>
      <c r="U15" s="14">
        <v>38</v>
      </c>
      <c r="V15" s="14">
        <v>0</v>
      </c>
      <c r="W15" s="14">
        <v>0</v>
      </c>
      <c r="X15" s="14">
        <v>122</v>
      </c>
      <c r="Y15" s="14">
        <v>0</v>
      </c>
      <c r="Z15" s="14">
        <v>0</v>
      </c>
      <c r="AA15" s="14">
        <v>0</v>
      </c>
      <c r="AB15" s="14">
        <v>0</v>
      </c>
      <c r="AC15" s="17">
        <v>1294.8599999999999</v>
      </c>
      <c r="AD15" s="18">
        <f t="shared" si="1"/>
        <v>1768.5974000000003</v>
      </c>
      <c r="AE15" s="19">
        <f t="shared" si="0"/>
        <v>1.3658599385261732</v>
      </c>
    </row>
    <row r="16" spans="1:31" s="9" customFormat="1" ht="18.75" customHeight="1" x14ac:dyDescent="0.2">
      <c r="A16" s="14">
        <v>7</v>
      </c>
      <c r="B16" s="15" t="s">
        <v>48</v>
      </c>
      <c r="C16" s="14"/>
      <c r="D16" s="14"/>
      <c r="E16" s="14">
        <v>21000</v>
      </c>
      <c r="F16" s="14"/>
      <c r="G16" s="14"/>
      <c r="H16" s="14"/>
      <c r="I16" s="14"/>
      <c r="J16" s="14">
        <v>650000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>
        <v>560</v>
      </c>
      <c r="V16" s="14"/>
      <c r="W16" s="14"/>
      <c r="X16" s="14">
        <v>400</v>
      </c>
      <c r="Y16" s="14"/>
      <c r="Z16" s="14"/>
      <c r="AA16" s="14"/>
      <c r="AB16" s="14"/>
      <c r="AC16" s="17">
        <v>4464.96</v>
      </c>
      <c r="AD16" s="18">
        <f t="shared" si="1"/>
        <v>7920.4</v>
      </c>
      <c r="AE16" s="19">
        <f t="shared" si="0"/>
        <v>1.7739016698917796</v>
      </c>
    </row>
    <row r="17" spans="1:31" s="9" customFormat="1" ht="18.75" customHeight="1" x14ac:dyDescent="0.2">
      <c r="A17" s="14">
        <v>8</v>
      </c>
      <c r="B17" s="15" t="s">
        <v>49</v>
      </c>
      <c r="C17" s="14">
        <v>200</v>
      </c>
      <c r="D17" s="14"/>
      <c r="E17" s="14">
        <v>8000</v>
      </c>
      <c r="F17" s="14"/>
      <c r="G17" s="14">
        <v>428</v>
      </c>
      <c r="H17" s="14"/>
      <c r="I17" s="14"/>
      <c r="J17" s="14">
        <v>350000</v>
      </c>
      <c r="K17" s="14"/>
      <c r="L17" s="14"/>
      <c r="M17" s="14"/>
      <c r="N17" s="14"/>
      <c r="O17" s="14"/>
      <c r="P17" s="14"/>
      <c r="Q17" s="14"/>
      <c r="R17" s="14"/>
      <c r="S17" s="14"/>
      <c r="T17" s="14">
        <v>11</v>
      </c>
      <c r="U17" s="14">
        <v>104</v>
      </c>
      <c r="V17" s="14"/>
      <c r="W17" s="14">
        <v>50</v>
      </c>
      <c r="X17" s="14">
        <v>1020</v>
      </c>
      <c r="Y17" s="14">
        <v>5</v>
      </c>
      <c r="Z17" s="14"/>
      <c r="AA17" s="14">
        <v>50</v>
      </c>
      <c r="AB17" s="14"/>
      <c r="AC17" s="17">
        <v>7548.51</v>
      </c>
      <c r="AD17" s="18">
        <f t="shared" si="1"/>
        <v>4333.01</v>
      </c>
      <c r="AE17" s="19">
        <f t="shared" si="0"/>
        <v>0.57402189306233942</v>
      </c>
    </row>
    <row r="18" spans="1:31" s="9" customFormat="1" ht="18.75" customHeight="1" x14ac:dyDescent="0.2">
      <c r="A18" s="14">
        <v>9</v>
      </c>
      <c r="B18" s="15" t="s">
        <v>50</v>
      </c>
      <c r="C18" s="14">
        <v>330</v>
      </c>
      <c r="D18" s="14"/>
      <c r="E18" s="14">
        <v>8600</v>
      </c>
      <c r="F18" s="14">
        <v>0</v>
      </c>
      <c r="G18" s="14">
        <v>3200</v>
      </c>
      <c r="H18" s="14">
        <v>2</v>
      </c>
      <c r="I18" s="14">
        <v>0</v>
      </c>
      <c r="J18" s="14">
        <v>179244</v>
      </c>
      <c r="K18" s="14">
        <v>33256</v>
      </c>
      <c r="L18" s="14">
        <v>0</v>
      </c>
      <c r="M18" s="14">
        <v>15269</v>
      </c>
      <c r="N18" s="14">
        <v>0</v>
      </c>
      <c r="O18" s="14">
        <v>15269</v>
      </c>
      <c r="P18" s="14">
        <v>68</v>
      </c>
      <c r="Q18" s="14">
        <v>13000</v>
      </c>
      <c r="R18" s="14">
        <v>2450</v>
      </c>
      <c r="S18" s="14">
        <v>0</v>
      </c>
      <c r="T18" s="14">
        <v>20</v>
      </c>
      <c r="U18" s="14">
        <v>0</v>
      </c>
      <c r="V18" s="14">
        <v>90</v>
      </c>
      <c r="W18" s="14">
        <v>40</v>
      </c>
      <c r="X18" s="14">
        <v>350</v>
      </c>
      <c r="Y18" s="14">
        <v>0</v>
      </c>
      <c r="Z18" s="14">
        <v>238</v>
      </c>
      <c r="AA18" s="14">
        <v>0</v>
      </c>
      <c r="AB18" s="14">
        <v>0</v>
      </c>
      <c r="AC18" s="17">
        <v>5613.08</v>
      </c>
      <c r="AD18" s="18">
        <f t="shared" si="1"/>
        <v>4845.1569999999992</v>
      </c>
      <c r="AE18" s="19">
        <f t="shared" si="0"/>
        <v>0.86319044089875774</v>
      </c>
    </row>
    <row r="19" spans="1:31" s="9" customFormat="1" ht="18.75" customHeight="1" x14ac:dyDescent="0.2">
      <c r="A19" s="14">
        <v>10</v>
      </c>
      <c r="B19" s="15" t="s">
        <v>51</v>
      </c>
      <c r="C19" s="14">
        <v>150</v>
      </c>
      <c r="D19" s="14"/>
      <c r="E19" s="14">
        <v>2400</v>
      </c>
      <c r="F19" s="14"/>
      <c r="G19" s="14">
        <v>600</v>
      </c>
      <c r="H19" s="14">
        <v>23</v>
      </c>
      <c r="I19" s="14"/>
      <c r="J19" s="14">
        <v>52548</v>
      </c>
      <c r="K19" s="14"/>
      <c r="L19" s="14"/>
      <c r="M19" s="14"/>
      <c r="N19" s="14"/>
      <c r="O19" s="14">
        <v>6547</v>
      </c>
      <c r="P19" s="14"/>
      <c r="Q19" s="14"/>
      <c r="R19" s="14">
        <v>1025</v>
      </c>
      <c r="S19" s="14"/>
      <c r="T19" s="14"/>
      <c r="U19" s="14">
        <v>169</v>
      </c>
      <c r="V19" s="14"/>
      <c r="W19" s="14"/>
      <c r="X19" s="14">
        <v>600</v>
      </c>
      <c r="Y19" s="14">
        <v>43</v>
      </c>
      <c r="Z19" s="14">
        <v>551</v>
      </c>
      <c r="AA19" s="14"/>
      <c r="AB19" s="14"/>
      <c r="AC19" s="17">
        <v>5607.75</v>
      </c>
      <c r="AD19" s="18">
        <f t="shared" si="1"/>
        <v>1619.0432000000001</v>
      </c>
      <c r="AE19" s="19">
        <f t="shared" si="0"/>
        <v>0.28871529579599664</v>
      </c>
    </row>
    <row r="20" spans="1:31" s="9" customFormat="1" ht="18.75" customHeight="1" x14ac:dyDescent="0.2">
      <c r="A20" s="14">
        <v>11</v>
      </c>
      <c r="B20" s="15" t="s">
        <v>52</v>
      </c>
      <c r="C20" s="14">
        <v>1268</v>
      </c>
      <c r="D20" s="14">
        <v>0</v>
      </c>
      <c r="E20" s="14">
        <v>3106</v>
      </c>
      <c r="F20" s="14">
        <v>0</v>
      </c>
      <c r="G20" s="14">
        <v>235</v>
      </c>
      <c r="H20" s="14">
        <v>6</v>
      </c>
      <c r="I20" s="14">
        <v>0</v>
      </c>
      <c r="J20" s="14">
        <v>160260</v>
      </c>
      <c r="K20" s="14">
        <v>0</v>
      </c>
      <c r="L20" s="14">
        <v>0</v>
      </c>
      <c r="M20" s="14">
        <v>1810</v>
      </c>
      <c r="N20" s="14">
        <v>0</v>
      </c>
      <c r="O20" s="14">
        <v>1330</v>
      </c>
      <c r="P20" s="14">
        <v>60</v>
      </c>
      <c r="Q20" s="14">
        <v>0</v>
      </c>
      <c r="R20" s="14">
        <v>1590</v>
      </c>
      <c r="S20" s="14">
        <v>0</v>
      </c>
      <c r="T20" s="14">
        <v>10</v>
      </c>
      <c r="U20" s="14">
        <v>0</v>
      </c>
      <c r="V20" s="14">
        <v>190</v>
      </c>
      <c r="W20" s="14">
        <v>47</v>
      </c>
      <c r="X20" s="14">
        <v>565</v>
      </c>
      <c r="Y20" s="14">
        <v>21</v>
      </c>
      <c r="Z20" s="14">
        <v>619</v>
      </c>
      <c r="AA20" s="14">
        <v>0</v>
      </c>
      <c r="AB20" s="14">
        <v>0</v>
      </c>
      <c r="AC20" s="17">
        <v>3710.96</v>
      </c>
      <c r="AD20" s="18">
        <f t="shared" si="1"/>
        <v>2163.904</v>
      </c>
      <c r="AE20" s="19">
        <f t="shared" si="0"/>
        <v>0.58311164765990475</v>
      </c>
    </row>
    <row r="21" spans="1:31" s="9" customFormat="1" ht="18.75" customHeight="1" x14ac:dyDescent="0.2">
      <c r="A21" s="14">
        <v>12</v>
      </c>
      <c r="B21" s="15" t="s">
        <v>53</v>
      </c>
      <c r="C21" s="14">
        <v>950</v>
      </c>
      <c r="D21" s="14">
        <v>650</v>
      </c>
      <c r="E21" s="14">
        <v>1800</v>
      </c>
      <c r="F21" s="14">
        <v>50</v>
      </c>
      <c r="G21" s="14">
        <v>150</v>
      </c>
      <c r="H21" s="14">
        <v>10</v>
      </c>
      <c r="I21" s="14">
        <v>35000</v>
      </c>
      <c r="J21" s="14">
        <v>85000</v>
      </c>
      <c r="K21" s="14">
        <v>3000</v>
      </c>
      <c r="L21" s="14">
        <v>1000</v>
      </c>
      <c r="M21" s="14">
        <v>10000</v>
      </c>
      <c r="N21" s="14">
        <v>5000</v>
      </c>
      <c r="O21" s="14">
        <v>500</v>
      </c>
      <c r="P21" s="14">
        <v>300</v>
      </c>
      <c r="Q21" s="14">
        <v>100</v>
      </c>
      <c r="R21" s="14">
        <v>250</v>
      </c>
      <c r="S21" s="14"/>
      <c r="T21" s="14">
        <v>5</v>
      </c>
      <c r="U21" s="14">
        <v>10</v>
      </c>
      <c r="V21" s="14">
        <v>20</v>
      </c>
      <c r="W21" s="14">
        <v>70</v>
      </c>
      <c r="X21" s="14">
        <v>260</v>
      </c>
      <c r="Y21" s="14"/>
      <c r="Z21" s="14">
        <v>111</v>
      </c>
      <c r="AA21" s="14"/>
      <c r="AB21" s="14">
        <v>25</v>
      </c>
      <c r="AC21" s="17">
        <v>5457.38</v>
      </c>
      <c r="AD21" s="18">
        <f t="shared" si="1"/>
        <v>1420.3799999999999</v>
      </c>
      <c r="AE21" s="19">
        <f t="shared" si="0"/>
        <v>0.26026774752720166</v>
      </c>
    </row>
    <row r="22" spans="1:31" s="9" customFormat="1" ht="18.75" customHeight="1" x14ac:dyDescent="0.2">
      <c r="A22" s="14">
        <v>13</v>
      </c>
      <c r="B22" s="15" t="s">
        <v>54</v>
      </c>
      <c r="C22" s="14">
        <v>2300</v>
      </c>
      <c r="D22" s="14">
        <v>1328</v>
      </c>
      <c r="E22" s="14">
        <v>4555</v>
      </c>
      <c r="F22" s="14">
        <v>294</v>
      </c>
      <c r="G22" s="14">
        <v>687</v>
      </c>
      <c r="H22" s="14">
        <v>2</v>
      </c>
      <c r="I22" s="14">
        <v>312000</v>
      </c>
      <c r="J22" s="14">
        <v>150000</v>
      </c>
      <c r="K22" s="14"/>
      <c r="L22" s="14">
        <v>46000</v>
      </c>
      <c r="M22" s="14"/>
      <c r="N22" s="14">
        <v>500</v>
      </c>
      <c r="O22" s="14"/>
      <c r="P22" s="14"/>
      <c r="Q22" s="14"/>
      <c r="R22" s="14">
        <v>21200</v>
      </c>
      <c r="S22" s="14"/>
      <c r="T22" s="14"/>
      <c r="U22" s="14">
        <v>108</v>
      </c>
      <c r="V22" s="14"/>
      <c r="W22" s="14">
        <v>14</v>
      </c>
      <c r="X22" s="14">
        <v>273</v>
      </c>
      <c r="Y22" s="14">
        <v>49</v>
      </c>
      <c r="Z22" s="14">
        <v>160</v>
      </c>
      <c r="AA22" s="14"/>
      <c r="AB22" s="14"/>
      <c r="AC22" s="17">
        <v>4775.05</v>
      </c>
      <c r="AD22" s="18">
        <f t="shared" si="1"/>
        <v>3759.8999999999996</v>
      </c>
      <c r="AE22" s="19">
        <f t="shared" si="0"/>
        <v>0.78740536748306289</v>
      </c>
    </row>
    <row r="23" spans="1:31" s="9" customFormat="1" ht="18.75" customHeight="1" x14ac:dyDescent="0.2">
      <c r="A23" s="14">
        <v>14</v>
      </c>
      <c r="B23" s="15" t="s">
        <v>55</v>
      </c>
      <c r="C23" s="14"/>
      <c r="D23" s="14"/>
      <c r="E23" s="14">
        <v>6223</v>
      </c>
      <c r="F23" s="14"/>
      <c r="G23" s="14">
        <v>839</v>
      </c>
      <c r="H23" s="14">
        <v>4</v>
      </c>
      <c r="I23" s="14"/>
      <c r="J23" s="14">
        <v>191435</v>
      </c>
      <c r="K23" s="14"/>
      <c r="L23" s="14">
        <v>32500</v>
      </c>
      <c r="M23" s="14"/>
      <c r="N23" s="14"/>
      <c r="O23" s="14"/>
      <c r="P23" s="14"/>
      <c r="Q23" s="14"/>
      <c r="R23" s="14">
        <v>500</v>
      </c>
      <c r="S23" s="14"/>
      <c r="T23" s="14"/>
      <c r="U23" s="14">
        <v>100</v>
      </c>
      <c r="V23" s="14"/>
      <c r="W23" s="14"/>
      <c r="X23" s="14">
        <v>500</v>
      </c>
      <c r="Y23" s="14">
        <v>2</v>
      </c>
      <c r="Z23" s="14">
        <v>100</v>
      </c>
      <c r="AA23" s="14"/>
      <c r="AB23" s="14"/>
      <c r="AC23" s="17">
        <v>3071.3</v>
      </c>
      <c r="AD23" s="18">
        <f t="shared" si="1"/>
        <v>3131.0750000000003</v>
      </c>
      <c r="AE23" s="19">
        <f t="shared" si="0"/>
        <v>1.019462442613877</v>
      </c>
    </row>
    <row r="24" spans="1:31" s="9" customFormat="1" ht="18.75" customHeight="1" x14ac:dyDescent="0.2">
      <c r="A24" s="14">
        <v>15</v>
      </c>
      <c r="B24" s="15" t="s">
        <v>56</v>
      </c>
      <c r="C24" s="14">
        <v>1300</v>
      </c>
      <c r="D24" s="14"/>
      <c r="E24" s="14">
        <v>17000</v>
      </c>
      <c r="F24" s="14"/>
      <c r="G24" s="14">
        <v>1930</v>
      </c>
      <c r="H24" s="14">
        <v>35</v>
      </c>
      <c r="I24" s="14">
        <v>68380</v>
      </c>
      <c r="J24" s="14">
        <v>117700</v>
      </c>
      <c r="K24" s="14"/>
      <c r="L24" s="14"/>
      <c r="M24" s="14">
        <v>535</v>
      </c>
      <c r="N24" s="14">
        <v>6000</v>
      </c>
      <c r="O24" s="14"/>
      <c r="P24" s="14">
        <v>16</v>
      </c>
      <c r="Q24" s="14"/>
      <c r="R24" s="14">
        <v>5202</v>
      </c>
      <c r="S24" s="14"/>
      <c r="T24" s="14">
        <v>15</v>
      </c>
      <c r="U24" s="14"/>
      <c r="V24" s="14">
        <v>150</v>
      </c>
      <c r="W24" s="14">
        <v>50</v>
      </c>
      <c r="X24" s="14">
        <v>450</v>
      </c>
      <c r="Y24" s="14"/>
      <c r="Z24" s="14">
        <v>90</v>
      </c>
      <c r="AA24" s="14"/>
      <c r="AB24" s="14">
        <v>35</v>
      </c>
      <c r="AC24" s="17">
        <v>7236</v>
      </c>
      <c r="AD24" s="18">
        <f t="shared" si="1"/>
        <v>5670.4854000000005</v>
      </c>
      <c r="AE24" s="19">
        <f t="shared" si="0"/>
        <v>0.78364917081260377</v>
      </c>
    </row>
    <row r="25" spans="1:31" s="9" customFormat="1" ht="18.75" customHeight="1" x14ac:dyDescent="0.2">
      <c r="A25" s="14">
        <v>16</v>
      </c>
      <c r="B25" s="20" t="s">
        <v>57</v>
      </c>
      <c r="C25" s="14">
        <v>332</v>
      </c>
      <c r="D25" s="14">
        <v>5153</v>
      </c>
      <c r="E25" s="14">
        <v>480</v>
      </c>
      <c r="F25" s="14">
        <v>510</v>
      </c>
      <c r="G25" s="14">
        <v>70</v>
      </c>
      <c r="H25" s="14">
        <v>13</v>
      </c>
      <c r="I25" s="14">
        <v>95000</v>
      </c>
      <c r="J25" s="14">
        <v>8000</v>
      </c>
      <c r="K25" s="14">
        <v>0</v>
      </c>
      <c r="L25" s="14">
        <v>7278</v>
      </c>
      <c r="M25" s="14">
        <v>0</v>
      </c>
      <c r="N25" s="14">
        <v>380</v>
      </c>
      <c r="O25" s="14">
        <v>50</v>
      </c>
      <c r="P25" s="14">
        <v>19</v>
      </c>
      <c r="Q25" s="14">
        <v>0</v>
      </c>
      <c r="R25" s="14">
        <v>806</v>
      </c>
      <c r="S25" s="14">
        <v>0</v>
      </c>
      <c r="T25" s="14">
        <v>8</v>
      </c>
      <c r="U25" s="14">
        <v>67</v>
      </c>
      <c r="V25" s="14">
        <v>25</v>
      </c>
      <c r="W25" s="14">
        <v>20</v>
      </c>
      <c r="X25" s="14">
        <v>700</v>
      </c>
      <c r="Y25" s="14">
        <v>4</v>
      </c>
      <c r="Z25" s="14">
        <v>99</v>
      </c>
      <c r="AA25" s="14">
        <v>43</v>
      </c>
      <c r="AB25" s="14">
        <v>4</v>
      </c>
      <c r="AC25" s="17">
        <v>4137.82</v>
      </c>
      <c r="AD25" s="18">
        <f t="shared" si="1"/>
        <v>2070.1769999999997</v>
      </c>
      <c r="AE25" s="19">
        <f t="shared" si="0"/>
        <v>0.50030619988303016</v>
      </c>
    </row>
    <row r="26" spans="1:31" s="9" customFormat="1" ht="18.75" customHeight="1" x14ac:dyDescent="0.2">
      <c r="A26" s="14">
        <v>17</v>
      </c>
      <c r="B26" s="20" t="s">
        <v>58</v>
      </c>
      <c r="C26" s="14"/>
      <c r="D26" s="14"/>
      <c r="E26" s="14">
        <v>7376</v>
      </c>
      <c r="F26" s="14"/>
      <c r="G26" s="14"/>
      <c r="H26" s="14"/>
      <c r="I26" s="14">
        <v>242883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>
        <v>160</v>
      </c>
      <c r="V26" s="14"/>
      <c r="W26" s="14"/>
      <c r="X26" s="14">
        <v>650</v>
      </c>
      <c r="Y26" s="14"/>
      <c r="Z26" s="14"/>
      <c r="AA26" s="14"/>
      <c r="AB26" s="14"/>
      <c r="AC26" s="17">
        <v>5652.25</v>
      </c>
      <c r="AD26" s="18">
        <f t="shared" si="1"/>
        <v>2713.2490000000003</v>
      </c>
      <c r="AE26" s="19">
        <f t="shared" si="0"/>
        <v>0.48002989959750547</v>
      </c>
    </row>
    <row r="27" spans="1:31" s="9" customFormat="1" ht="18.75" customHeight="1" x14ac:dyDescent="0.2">
      <c r="A27" s="14">
        <v>18</v>
      </c>
      <c r="B27" s="21" t="s">
        <v>59</v>
      </c>
      <c r="C27" s="14"/>
      <c r="D27" s="14"/>
      <c r="E27" s="22">
        <v>12514</v>
      </c>
      <c r="F27" s="14"/>
      <c r="G27" s="14">
        <v>444</v>
      </c>
      <c r="H27" s="14">
        <v>6</v>
      </c>
      <c r="I27" s="14"/>
      <c r="J27" s="14">
        <v>495415</v>
      </c>
      <c r="K27" s="14"/>
      <c r="L27" s="14">
        <v>9772</v>
      </c>
      <c r="M27" s="14"/>
      <c r="N27" s="14"/>
      <c r="O27" s="14">
        <v>1550</v>
      </c>
      <c r="P27" s="14"/>
      <c r="Q27" s="14">
        <v>4000</v>
      </c>
      <c r="R27" s="14">
        <v>258</v>
      </c>
      <c r="S27" s="14"/>
      <c r="T27" s="14"/>
      <c r="U27" s="14">
        <v>2550</v>
      </c>
      <c r="V27" s="14"/>
      <c r="W27" s="14"/>
      <c r="X27" s="14">
        <v>750</v>
      </c>
      <c r="Y27" s="14">
        <v>1</v>
      </c>
      <c r="Z27" s="14">
        <v>66</v>
      </c>
      <c r="AA27" s="14">
        <v>80</v>
      </c>
      <c r="AB27" s="14"/>
      <c r="AC27" s="17">
        <v>2263</v>
      </c>
      <c r="AD27" s="18">
        <f t="shared" si="1"/>
        <v>6646.9437999999991</v>
      </c>
      <c r="AE27" s="19">
        <f t="shared" si="0"/>
        <v>2.9372266018559432</v>
      </c>
    </row>
    <row r="28" spans="1:31" s="9" customFormat="1" ht="18.75" customHeight="1" x14ac:dyDescent="0.2">
      <c r="A28" s="14">
        <v>19</v>
      </c>
      <c r="B28" s="20" t="s">
        <v>60</v>
      </c>
      <c r="C28" s="14"/>
      <c r="D28" s="14"/>
      <c r="E28" s="22">
        <v>29969</v>
      </c>
      <c r="F28" s="14"/>
      <c r="G28" s="22">
        <v>11842</v>
      </c>
      <c r="H28" s="14">
        <v>47</v>
      </c>
      <c r="I28" s="14"/>
      <c r="J28" s="14">
        <v>400593</v>
      </c>
      <c r="K28" s="14"/>
      <c r="L28" s="14">
        <v>11975</v>
      </c>
      <c r="M28" s="14"/>
      <c r="N28" s="14"/>
      <c r="O28" s="14">
        <v>1562</v>
      </c>
      <c r="P28" s="14">
        <v>7</v>
      </c>
      <c r="Q28" s="14">
        <v>1000</v>
      </c>
      <c r="R28" s="14">
        <v>1230</v>
      </c>
      <c r="S28" s="14"/>
      <c r="T28" s="14"/>
      <c r="U28" s="14">
        <v>3007</v>
      </c>
      <c r="V28" s="14"/>
      <c r="W28" s="14"/>
      <c r="X28" s="14">
        <v>1100</v>
      </c>
      <c r="Y28" s="14">
        <v>50</v>
      </c>
      <c r="Z28" s="14">
        <v>525</v>
      </c>
      <c r="AA28" s="14">
        <v>30</v>
      </c>
      <c r="AB28" s="14"/>
      <c r="AC28" s="17">
        <v>2112</v>
      </c>
      <c r="AD28" s="18">
        <f t="shared" si="1"/>
        <v>15838.434200000002</v>
      </c>
      <c r="AE28" s="19">
        <f t="shared" si="0"/>
        <v>7.4992586174242435</v>
      </c>
    </row>
    <row r="29" spans="1:31" s="9" customFormat="1" ht="18.75" customHeight="1" x14ac:dyDescent="0.2">
      <c r="A29" s="14">
        <v>20</v>
      </c>
      <c r="B29" s="21" t="s">
        <v>61</v>
      </c>
      <c r="C29" s="14">
        <v>3176</v>
      </c>
      <c r="D29" s="22"/>
      <c r="E29" s="22">
        <v>14995</v>
      </c>
      <c r="F29" s="14"/>
      <c r="G29" s="14">
        <v>2765</v>
      </c>
      <c r="H29" s="14">
        <v>21</v>
      </c>
      <c r="I29" s="14"/>
      <c r="J29" s="14">
        <v>158075</v>
      </c>
      <c r="K29" s="14">
        <v>22807</v>
      </c>
      <c r="L29" s="14"/>
      <c r="M29" s="14">
        <v>26978</v>
      </c>
      <c r="N29" s="14">
        <v>3684</v>
      </c>
      <c r="O29" s="14">
        <v>3280</v>
      </c>
      <c r="P29" s="14">
        <v>183</v>
      </c>
      <c r="Q29" s="14">
        <v>29000</v>
      </c>
      <c r="R29" s="14">
        <v>14956</v>
      </c>
      <c r="S29" s="14"/>
      <c r="T29" s="14">
        <v>53</v>
      </c>
      <c r="U29" s="14"/>
      <c r="V29" s="14">
        <v>381</v>
      </c>
      <c r="W29" s="14">
        <v>13</v>
      </c>
      <c r="X29" s="14">
        <v>116</v>
      </c>
      <c r="Y29" s="14">
        <v>50</v>
      </c>
      <c r="Z29" s="14">
        <v>83</v>
      </c>
      <c r="AA29" s="14">
        <v>10</v>
      </c>
      <c r="AB29" s="14"/>
      <c r="AC29" s="17">
        <v>1321.58</v>
      </c>
      <c r="AD29" s="18">
        <f t="shared" si="1"/>
        <v>5895.6373999999996</v>
      </c>
      <c r="AE29" s="19">
        <f t="shared" si="0"/>
        <v>4.4610522253666067</v>
      </c>
    </row>
    <row r="30" spans="1:31" s="9" customFormat="1" ht="18.75" customHeight="1" x14ac:dyDescent="0.2">
      <c r="A30" s="14">
        <v>21</v>
      </c>
      <c r="B30" s="21" t="s">
        <v>62</v>
      </c>
      <c r="C30" s="14">
        <v>1500</v>
      </c>
      <c r="D30" s="14"/>
      <c r="E30" s="22">
        <v>35000</v>
      </c>
      <c r="F30" s="14"/>
      <c r="G30" s="14">
        <v>1054</v>
      </c>
      <c r="H30" s="14">
        <v>9</v>
      </c>
      <c r="I30" s="14"/>
      <c r="J30" s="14">
        <v>651640</v>
      </c>
      <c r="K30" s="14"/>
      <c r="L30" s="14"/>
      <c r="M30" s="14">
        <v>26035</v>
      </c>
      <c r="N30" s="14"/>
      <c r="O30" s="14"/>
      <c r="P30" s="14"/>
      <c r="Q30" s="14">
        <v>100000</v>
      </c>
      <c r="R30" s="14"/>
      <c r="S30" s="14"/>
      <c r="T30" s="14"/>
      <c r="U30" s="14"/>
      <c r="V30" s="14">
        <v>253</v>
      </c>
      <c r="W30" s="14"/>
      <c r="X30" s="14">
        <v>1088</v>
      </c>
      <c r="Y30" s="14"/>
      <c r="Z30" s="14"/>
      <c r="AA30" s="14"/>
      <c r="AB30" s="14"/>
      <c r="AC30" s="17">
        <v>5921.81</v>
      </c>
      <c r="AD30" s="18">
        <f t="shared" si="1"/>
        <v>11913.475</v>
      </c>
      <c r="AE30" s="19">
        <f t="shared" si="0"/>
        <v>2.0117962244651548</v>
      </c>
    </row>
    <row r="31" spans="1:31" s="9" customFormat="1" ht="18.75" customHeight="1" x14ac:dyDescent="0.2">
      <c r="A31" s="14">
        <v>22</v>
      </c>
      <c r="B31" s="20" t="s">
        <v>63</v>
      </c>
      <c r="C31" s="14">
        <v>3251</v>
      </c>
      <c r="D31" s="14"/>
      <c r="E31" s="22">
        <v>29000</v>
      </c>
      <c r="F31" s="14"/>
      <c r="G31" s="14">
        <v>356</v>
      </c>
      <c r="H31" s="14">
        <v>18</v>
      </c>
      <c r="I31" s="14">
        <v>250000</v>
      </c>
      <c r="J31" s="14"/>
      <c r="K31" s="14">
        <v>1600</v>
      </c>
      <c r="L31" s="14"/>
      <c r="M31" s="14">
        <v>25950</v>
      </c>
      <c r="N31" s="14">
        <v>3500</v>
      </c>
      <c r="O31" s="14">
        <v>150</v>
      </c>
      <c r="P31" s="14"/>
      <c r="Q31" s="14">
        <v>760</v>
      </c>
      <c r="R31" s="14">
        <v>2240</v>
      </c>
      <c r="S31" s="14"/>
      <c r="T31" s="14">
        <v>111</v>
      </c>
      <c r="U31" s="14">
        <v>761</v>
      </c>
      <c r="V31" s="14">
        <v>89</v>
      </c>
      <c r="W31" s="14">
        <v>191</v>
      </c>
      <c r="X31" s="14">
        <v>759</v>
      </c>
      <c r="Y31" s="14"/>
      <c r="Z31" s="14"/>
      <c r="AA31" s="14"/>
      <c r="AB31" s="14"/>
      <c r="AC31" s="17">
        <v>3439.05</v>
      </c>
      <c r="AD31" s="18">
        <f t="shared" si="1"/>
        <v>7860.9620000000004</v>
      </c>
      <c r="AE31" s="19">
        <f t="shared" si="0"/>
        <v>2.2857946235152151</v>
      </c>
    </row>
    <row r="32" spans="1:31" s="9" customFormat="1" ht="18.75" customHeight="1" x14ac:dyDescent="0.2">
      <c r="A32" s="14">
        <v>23</v>
      </c>
      <c r="B32" s="20" t="s">
        <v>64</v>
      </c>
      <c r="C32" s="14">
        <v>3000</v>
      </c>
      <c r="D32" s="14"/>
      <c r="E32" s="22">
        <v>22000</v>
      </c>
      <c r="F32" s="14"/>
      <c r="G32" s="14">
        <v>2733</v>
      </c>
      <c r="H32" s="14">
        <v>37</v>
      </c>
      <c r="I32" s="14"/>
      <c r="J32" s="14">
        <v>420000</v>
      </c>
      <c r="K32" s="14"/>
      <c r="L32" s="14"/>
      <c r="M32" s="14">
        <v>21470</v>
      </c>
      <c r="N32" s="14"/>
      <c r="O32" s="14"/>
      <c r="P32" s="14"/>
      <c r="Q32" s="14"/>
      <c r="R32" s="14">
        <v>5546</v>
      </c>
      <c r="S32" s="14"/>
      <c r="T32" s="14"/>
      <c r="U32" s="14">
        <v>2035</v>
      </c>
      <c r="V32" s="14"/>
      <c r="W32" s="14"/>
      <c r="X32" s="14">
        <v>309</v>
      </c>
      <c r="Y32" s="14"/>
      <c r="Z32" s="14"/>
      <c r="AA32" s="14"/>
      <c r="AB32" s="14"/>
      <c r="AC32" s="17">
        <v>3228.48</v>
      </c>
      <c r="AD32" s="18">
        <f t="shared" si="1"/>
        <v>8958.9051999999992</v>
      </c>
      <c r="AE32" s="19">
        <f t="shared" si="0"/>
        <v>2.7749607245514913</v>
      </c>
    </row>
    <row r="33" spans="1:31" s="9" customFormat="1" ht="18.75" customHeight="1" x14ac:dyDescent="0.2">
      <c r="A33" s="14">
        <v>24</v>
      </c>
      <c r="B33" s="20" t="s">
        <v>65</v>
      </c>
      <c r="C33" s="14">
        <v>4500</v>
      </c>
      <c r="D33" s="14">
        <v>8500</v>
      </c>
      <c r="E33" s="14">
        <v>16000</v>
      </c>
      <c r="F33" s="14">
        <v>82</v>
      </c>
      <c r="G33" s="14">
        <v>575</v>
      </c>
      <c r="H33" s="14">
        <v>15</v>
      </c>
      <c r="I33" s="22">
        <v>1202095</v>
      </c>
      <c r="J33" s="14">
        <v>11000</v>
      </c>
      <c r="K33" s="14"/>
      <c r="L33" s="14"/>
      <c r="M33" s="14">
        <v>59340</v>
      </c>
      <c r="N33" s="14">
        <v>13520</v>
      </c>
      <c r="O33" s="14">
        <v>10542</v>
      </c>
      <c r="P33" s="14">
        <v>108</v>
      </c>
      <c r="Q33" s="14">
        <v>300</v>
      </c>
      <c r="R33" s="14">
        <v>4356</v>
      </c>
      <c r="S33" s="14"/>
      <c r="T33" s="14">
        <v>323</v>
      </c>
      <c r="U33" s="14">
        <v>130</v>
      </c>
      <c r="V33" s="14">
        <v>934</v>
      </c>
      <c r="W33" s="14">
        <v>107</v>
      </c>
      <c r="X33" s="14">
        <v>501</v>
      </c>
      <c r="Y33" s="14">
        <v>85</v>
      </c>
      <c r="Z33" s="14">
        <v>250</v>
      </c>
      <c r="AA33" s="14"/>
      <c r="AB33" s="14">
        <v>121</v>
      </c>
      <c r="AC33" s="17">
        <v>6064.92</v>
      </c>
      <c r="AD33" s="18">
        <f t="shared" si="1"/>
        <v>10222.6414</v>
      </c>
      <c r="AE33" s="19">
        <f t="shared" si="0"/>
        <v>1.6855360664279166</v>
      </c>
    </row>
    <row r="34" spans="1:31" s="9" customFormat="1" ht="18.75" customHeight="1" x14ac:dyDescent="0.2">
      <c r="A34" s="14">
        <v>25</v>
      </c>
      <c r="B34" s="20" t="s">
        <v>66</v>
      </c>
      <c r="C34" s="14">
        <v>8624</v>
      </c>
      <c r="D34" s="22">
        <v>13727</v>
      </c>
      <c r="E34" s="14">
        <v>9203</v>
      </c>
      <c r="F34" s="14">
        <v>2459</v>
      </c>
      <c r="G34" s="14">
        <v>1220</v>
      </c>
      <c r="H34" s="14">
        <v>35</v>
      </c>
      <c r="I34" s="14">
        <v>280000</v>
      </c>
      <c r="J34" s="14">
        <v>1161</v>
      </c>
      <c r="K34" s="14">
        <v>5050</v>
      </c>
      <c r="L34" s="14">
        <v>2023</v>
      </c>
      <c r="M34" s="14">
        <v>12510</v>
      </c>
      <c r="N34" s="14">
        <v>2327</v>
      </c>
      <c r="O34" s="14">
        <v>400</v>
      </c>
      <c r="P34" s="14">
        <v>81</v>
      </c>
      <c r="Q34" s="14">
        <v>20</v>
      </c>
      <c r="R34" s="14">
        <v>6844</v>
      </c>
      <c r="S34" s="14">
        <v>10</v>
      </c>
      <c r="T34" s="14">
        <v>368</v>
      </c>
      <c r="U34" s="14">
        <v>2276</v>
      </c>
      <c r="V34" s="14">
        <v>590</v>
      </c>
      <c r="W34" s="14">
        <v>80</v>
      </c>
      <c r="X34" s="14">
        <v>467</v>
      </c>
      <c r="Y34" s="14">
        <v>20</v>
      </c>
      <c r="Z34" s="14">
        <v>56</v>
      </c>
      <c r="AA34" s="14">
        <v>4</v>
      </c>
      <c r="AB34" s="14">
        <v>13</v>
      </c>
      <c r="AC34" s="17">
        <v>3053.2</v>
      </c>
      <c r="AD34" s="18">
        <f t="shared" si="1"/>
        <v>8361.6696000000011</v>
      </c>
      <c r="AE34" s="19">
        <f t="shared" si="0"/>
        <v>2.7386576706406398</v>
      </c>
    </row>
    <row r="35" spans="1:31" s="9" customFormat="1" ht="18.75" customHeight="1" x14ac:dyDescent="0.2">
      <c r="A35" s="14">
        <v>26</v>
      </c>
      <c r="B35" s="20" t="s">
        <v>67</v>
      </c>
      <c r="C35" s="14"/>
      <c r="D35" s="14"/>
      <c r="E35" s="14">
        <v>13000</v>
      </c>
      <c r="F35" s="14"/>
      <c r="G35" s="14">
        <v>1004</v>
      </c>
      <c r="H35" s="14">
        <v>3</v>
      </c>
      <c r="I35" s="14">
        <v>520616</v>
      </c>
      <c r="J35" s="14"/>
      <c r="K35" s="14"/>
      <c r="L35" s="14">
        <v>13330</v>
      </c>
      <c r="M35" s="14"/>
      <c r="N35" s="14"/>
      <c r="O35" s="14"/>
      <c r="P35" s="14"/>
      <c r="Q35" s="14">
        <v>6000</v>
      </c>
      <c r="R35" s="14">
        <v>1340</v>
      </c>
      <c r="S35" s="14"/>
      <c r="T35" s="14"/>
      <c r="U35" s="14">
        <v>1515</v>
      </c>
      <c r="V35" s="14"/>
      <c r="W35" s="14"/>
      <c r="X35" s="14">
        <v>406</v>
      </c>
      <c r="Y35" s="14">
        <v>470</v>
      </c>
      <c r="Z35" s="14">
        <v>260</v>
      </c>
      <c r="AA35" s="14">
        <v>70</v>
      </c>
      <c r="AB35" s="14">
        <v>19</v>
      </c>
      <c r="AC35" s="17">
        <v>3038.27</v>
      </c>
      <c r="AD35" s="18">
        <f t="shared" si="1"/>
        <v>5719.594000000001</v>
      </c>
      <c r="AE35" s="19">
        <f t="shared" si="0"/>
        <v>1.8825166953562393</v>
      </c>
    </row>
    <row r="36" spans="1:31" s="9" customFormat="1" ht="18.75" customHeight="1" x14ac:dyDescent="0.2">
      <c r="A36" s="14">
        <v>27</v>
      </c>
      <c r="B36" s="20" t="s">
        <v>68</v>
      </c>
      <c r="C36" s="14"/>
      <c r="D36" s="14"/>
      <c r="E36" s="14">
        <v>22340</v>
      </c>
      <c r="F36" s="14"/>
      <c r="G36" s="14">
        <v>2259</v>
      </c>
      <c r="H36" s="14">
        <v>31</v>
      </c>
      <c r="I36" s="14"/>
      <c r="J36" s="14">
        <v>1165000</v>
      </c>
      <c r="K36" s="14">
        <v>30350</v>
      </c>
      <c r="L36" s="14"/>
      <c r="M36" s="14"/>
      <c r="N36" s="14"/>
      <c r="O36" s="14">
        <v>3200</v>
      </c>
      <c r="P36" s="14">
        <v>130</v>
      </c>
      <c r="Q36" s="14"/>
      <c r="R36" s="14">
        <v>5479</v>
      </c>
      <c r="S36" s="14"/>
      <c r="T36" s="14"/>
      <c r="U36" s="14">
        <v>3554</v>
      </c>
      <c r="V36" s="14"/>
      <c r="W36" s="14"/>
      <c r="X36" s="14">
        <v>1403</v>
      </c>
      <c r="Y36" s="14">
        <v>18</v>
      </c>
      <c r="Z36" s="14">
        <v>288</v>
      </c>
      <c r="AA36" s="14"/>
      <c r="AB36" s="14">
        <v>34</v>
      </c>
      <c r="AC36" s="17">
        <v>4058.17</v>
      </c>
      <c r="AD36" s="18">
        <f t="shared" si="1"/>
        <v>13791.354800000003</v>
      </c>
      <c r="AE36" s="19">
        <f t="shared" si="0"/>
        <v>3.3984172176128657</v>
      </c>
    </row>
    <row r="37" spans="1:31" s="9" customFormat="1" ht="18.75" customHeight="1" x14ac:dyDescent="0.2">
      <c r="A37" s="14">
        <v>28</v>
      </c>
      <c r="B37" s="21" t="s">
        <v>69</v>
      </c>
      <c r="C37" s="14"/>
      <c r="D37" s="14">
        <v>1577</v>
      </c>
      <c r="E37" s="14">
        <v>11028</v>
      </c>
      <c r="F37" s="14">
        <v>409</v>
      </c>
      <c r="G37" s="14">
        <v>2400</v>
      </c>
      <c r="H37" s="14">
        <v>4</v>
      </c>
      <c r="I37" s="14">
        <v>16998</v>
      </c>
      <c r="J37" s="14">
        <v>659806</v>
      </c>
      <c r="K37" s="14"/>
      <c r="L37" s="14">
        <v>3120</v>
      </c>
      <c r="M37" s="14"/>
      <c r="N37" s="14">
        <v>350</v>
      </c>
      <c r="O37" s="14"/>
      <c r="P37" s="14"/>
      <c r="Q37" s="14"/>
      <c r="R37" s="14">
        <v>12710</v>
      </c>
      <c r="S37" s="14"/>
      <c r="T37" s="14"/>
      <c r="U37" s="14">
        <v>128</v>
      </c>
      <c r="V37" s="14">
        <v>125</v>
      </c>
      <c r="W37" s="14"/>
      <c r="X37" s="14">
        <v>245</v>
      </c>
      <c r="Y37" s="14"/>
      <c r="Z37" s="14">
        <v>71</v>
      </c>
      <c r="AA37" s="14"/>
      <c r="AB37" s="14">
        <v>85</v>
      </c>
      <c r="AC37" s="17">
        <v>4185.5</v>
      </c>
      <c r="AD37" s="18">
        <f t="shared" si="1"/>
        <v>7516.0480000000016</v>
      </c>
      <c r="AE37" s="19">
        <f t="shared" si="0"/>
        <v>1.795734798709832</v>
      </c>
    </row>
    <row r="38" spans="1:31" s="9" customFormat="1" ht="18.75" customHeight="1" x14ac:dyDescent="0.2">
      <c r="A38" s="14">
        <v>29</v>
      </c>
      <c r="B38" s="20" t="s">
        <v>70</v>
      </c>
      <c r="C38" s="14"/>
      <c r="D38" s="14"/>
      <c r="E38" s="14">
        <v>1546</v>
      </c>
      <c r="F38" s="14"/>
      <c r="G38" s="14">
        <v>266</v>
      </c>
      <c r="H38" s="14"/>
      <c r="I38" s="14">
        <v>62781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>
        <v>262</v>
      </c>
      <c r="V38" s="14"/>
      <c r="W38" s="14"/>
      <c r="X38" s="14">
        <v>445</v>
      </c>
      <c r="Y38" s="14"/>
      <c r="Z38" s="14">
        <v>801</v>
      </c>
      <c r="AA38" s="14"/>
      <c r="AB38" s="14"/>
      <c r="AC38" s="17">
        <v>4490.09</v>
      </c>
      <c r="AD38" s="18">
        <f t="shared" si="1"/>
        <v>1071.173</v>
      </c>
      <c r="AE38" s="19">
        <f t="shared" si="0"/>
        <v>0.23856381497920975</v>
      </c>
    </row>
    <row r="39" spans="1:31" s="9" customFormat="1" ht="18.75" customHeight="1" x14ac:dyDescent="0.2">
      <c r="A39" s="14">
        <v>30</v>
      </c>
      <c r="B39" s="20" t="s">
        <v>71</v>
      </c>
      <c r="C39" s="14">
        <v>1172</v>
      </c>
      <c r="D39" s="14"/>
      <c r="E39" s="14">
        <v>6410</v>
      </c>
      <c r="F39" s="14"/>
      <c r="G39" s="14">
        <v>4256</v>
      </c>
      <c r="H39" s="14">
        <v>9</v>
      </c>
      <c r="I39" s="14">
        <v>55440</v>
      </c>
      <c r="J39" s="14">
        <v>165000</v>
      </c>
      <c r="K39" s="14">
        <v>46000</v>
      </c>
      <c r="L39" s="14"/>
      <c r="M39" s="14">
        <v>16290</v>
      </c>
      <c r="N39" s="14"/>
      <c r="O39" s="14"/>
      <c r="P39" s="14"/>
      <c r="Q39" s="14"/>
      <c r="R39" s="14">
        <v>200</v>
      </c>
      <c r="S39" s="14"/>
      <c r="T39" s="14">
        <v>10</v>
      </c>
      <c r="U39" s="14"/>
      <c r="V39" s="14">
        <v>338</v>
      </c>
      <c r="W39" s="14"/>
      <c r="X39" s="14">
        <v>380</v>
      </c>
      <c r="Y39" s="14">
        <v>15</v>
      </c>
      <c r="Z39" s="14"/>
      <c r="AA39" s="14">
        <v>1450</v>
      </c>
      <c r="AB39" s="14">
        <v>19</v>
      </c>
      <c r="AC39" s="17">
        <v>7567.92</v>
      </c>
      <c r="AD39" s="18">
        <f t="shared" si="1"/>
        <v>5192.5119999999997</v>
      </c>
      <c r="AE39" s="19">
        <f t="shared" si="0"/>
        <v>0.68612141777397218</v>
      </c>
    </row>
    <row r="40" spans="1:31" s="9" customFormat="1" ht="18.75" customHeight="1" x14ac:dyDescent="0.2">
      <c r="A40" s="14">
        <v>31</v>
      </c>
      <c r="B40" s="20" t="s">
        <v>72</v>
      </c>
      <c r="C40" s="14">
        <v>866</v>
      </c>
      <c r="D40" s="14">
        <v>0</v>
      </c>
      <c r="E40" s="14">
        <v>6000</v>
      </c>
      <c r="F40" s="14">
        <v>0</v>
      </c>
      <c r="G40" s="14">
        <v>676</v>
      </c>
      <c r="H40" s="14">
        <v>19</v>
      </c>
      <c r="I40" s="14">
        <v>0</v>
      </c>
      <c r="J40" s="14">
        <v>176062</v>
      </c>
      <c r="K40" s="14">
        <v>9000</v>
      </c>
      <c r="L40" s="14">
        <v>0</v>
      </c>
      <c r="M40" s="14">
        <v>7558</v>
      </c>
      <c r="N40" s="14">
        <v>2500</v>
      </c>
      <c r="O40" s="14">
        <v>0</v>
      </c>
      <c r="P40" s="14">
        <v>0</v>
      </c>
      <c r="Q40" s="14">
        <v>0</v>
      </c>
      <c r="R40" s="14">
        <v>10714</v>
      </c>
      <c r="S40" s="14">
        <v>0</v>
      </c>
      <c r="T40" s="14">
        <v>7</v>
      </c>
      <c r="U40" s="14">
        <v>11</v>
      </c>
      <c r="V40" s="14">
        <v>194</v>
      </c>
      <c r="W40" s="14">
        <v>0</v>
      </c>
      <c r="X40" s="14">
        <v>243</v>
      </c>
      <c r="Y40" s="14">
        <v>0</v>
      </c>
      <c r="Z40" s="14">
        <v>103</v>
      </c>
      <c r="AA40" s="14">
        <v>0</v>
      </c>
      <c r="AB40" s="14">
        <v>18</v>
      </c>
      <c r="AC40" s="17">
        <v>5873.31</v>
      </c>
      <c r="AD40" s="18">
        <f t="shared" si="1"/>
        <v>2852.1028000000006</v>
      </c>
      <c r="AE40" s="19">
        <f t="shared" si="0"/>
        <v>0.48560399502154666</v>
      </c>
    </row>
    <row r="41" spans="1:31" s="9" customFormat="1" ht="18.75" customHeight="1" x14ac:dyDescent="0.2">
      <c r="A41" s="14">
        <v>32</v>
      </c>
      <c r="B41" s="20" t="s">
        <v>73</v>
      </c>
      <c r="C41" s="14">
        <v>83</v>
      </c>
      <c r="D41" s="14">
        <v>78</v>
      </c>
      <c r="E41" s="14">
        <v>6979</v>
      </c>
      <c r="F41" s="14">
        <v>93</v>
      </c>
      <c r="G41" s="14">
        <v>750</v>
      </c>
      <c r="H41" s="14">
        <v>2</v>
      </c>
      <c r="I41" s="14">
        <v>810000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>
        <v>12</v>
      </c>
      <c r="U41" s="14"/>
      <c r="V41" s="14">
        <v>162</v>
      </c>
      <c r="W41" s="14"/>
      <c r="X41" s="14">
        <v>301</v>
      </c>
      <c r="Y41" s="14">
        <v>2</v>
      </c>
      <c r="Z41" s="14">
        <v>485</v>
      </c>
      <c r="AA41" s="14"/>
      <c r="AB41" s="14"/>
      <c r="AC41" s="17">
        <v>6928.22</v>
      </c>
      <c r="AD41" s="18">
        <f t="shared" si="1"/>
        <v>4604.5579999999991</v>
      </c>
      <c r="AE41" s="19">
        <f t="shared" si="0"/>
        <v>0.66460909151268277</v>
      </c>
    </row>
    <row r="42" spans="1:31" s="9" customFormat="1" ht="18.75" customHeight="1" x14ac:dyDescent="0.2">
      <c r="A42" s="14">
        <v>33</v>
      </c>
      <c r="B42" s="20" t="s">
        <v>74</v>
      </c>
      <c r="C42" s="14">
        <v>265</v>
      </c>
      <c r="D42" s="14">
        <v>2905</v>
      </c>
      <c r="E42" s="14">
        <v>0</v>
      </c>
      <c r="F42" s="14">
        <v>184</v>
      </c>
      <c r="G42" s="14">
        <v>0</v>
      </c>
      <c r="H42" s="14">
        <v>0</v>
      </c>
      <c r="I42" s="14">
        <v>29196</v>
      </c>
      <c r="J42" s="14">
        <v>214500</v>
      </c>
      <c r="K42" s="14">
        <v>10000</v>
      </c>
      <c r="L42" s="14">
        <v>6936</v>
      </c>
      <c r="M42" s="14">
        <v>0</v>
      </c>
      <c r="N42" s="14">
        <v>0</v>
      </c>
      <c r="O42" s="14">
        <v>0</v>
      </c>
      <c r="P42" s="14">
        <v>4</v>
      </c>
      <c r="Q42" s="14">
        <v>0</v>
      </c>
      <c r="R42" s="14">
        <v>20</v>
      </c>
      <c r="S42" s="14">
        <v>0</v>
      </c>
      <c r="T42" s="14">
        <v>15</v>
      </c>
      <c r="U42" s="14">
        <v>161</v>
      </c>
      <c r="V42" s="14">
        <v>44</v>
      </c>
      <c r="W42" s="14">
        <v>4</v>
      </c>
      <c r="X42" s="14">
        <v>83</v>
      </c>
      <c r="Y42" s="14">
        <v>23</v>
      </c>
      <c r="Z42" s="14">
        <v>390</v>
      </c>
      <c r="AA42" s="14">
        <v>0</v>
      </c>
      <c r="AB42" s="14">
        <v>0</v>
      </c>
      <c r="AC42" s="17">
        <v>6772.67</v>
      </c>
      <c r="AD42" s="18">
        <f t="shared" si="1"/>
        <v>1940.0535999999997</v>
      </c>
      <c r="AE42" s="19">
        <f t="shared" si="0"/>
        <v>0.28645328947076998</v>
      </c>
    </row>
    <row r="43" spans="1:31" s="9" customFormat="1" ht="18.75" customHeight="1" x14ac:dyDescent="0.2">
      <c r="A43" s="14">
        <v>34</v>
      </c>
      <c r="B43" s="21" t="s">
        <v>75</v>
      </c>
      <c r="C43" s="14">
        <v>222</v>
      </c>
      <c r="D43" s="14">
        <v>2021</v>
      </c>
      <c r="E43" s="14"/>
      <c r="F43" s="14">
        <v>251</v>
      </c>
      <c r="G43" s="14"/>
      <c r="H43" s="14">
        <v>2</v>
      </c>
      <c r="I43" s="14">
        <v>50006</v>
      </c>
      <c r="J43" s="14"/>
      <c r="K43" s="14"/>
      <c r="L43" s="14">
        <v>10434</v>
      </c>
      <c r="M43" s="14"/>
      <c r="N43" s="23"/>
      <c r="O43" s="14">
        <v>430</v>
      </c>
      <c r="P43" s="14"/>
      <c r="Q43" s="14"/>
      <c r="R43" s="14">
        <v>498</v>
      </c>
      <c r="S43" s="14"/>
      <c r="T43" s="14">
        <v>59</v>
      </c>
      <c r="U43" s="14">
        <v>286</v>
      </c>
      <c r="V43" s="14"/>
      <c r="W43" s="14">
        <v>14</v>
      </c>
      <c r="X43" s="14">
        <v>221</v>
      </c>
      <c r="Y43" s="14"/>
      <c r="Z43" s="14"/>
      <c r="AA43" s="14"/>
      <c r="AB43" s="14"/>
      <c r="AC43" s="17">
        <v>827.16</v>
      </c>
      <c r="AD43" s="18">
        <f t="shared" si="1"/>
        <v>886.19799999999987</v>
      </c>
      <c r="AE43" s="19">
        <f t="shared" si="0"/>
        <v>1.0713743411190095</v>
      </c>
    </row>
    <row r="44" spans="1:31" s="9" customFormat="1" ht="18.75" customHeight="1" x14ac:dyDescent="0.2">
      <c r="A44" s="14">
        <v>35</v>
      </c>
      <c r="B44" s="20" t="s">
        <v>76</v>
      </c>
      <c r="C44" s="14">
        <v>593</v>
      </c>
      <c r="D44" s="14"/>
      <c r="E44" s="14">
        <v>4063</v>
      </c>
      <c r="F44" s="14"/>
      <c r="G44" s="14">
        <v>504</v>
      </c>
      <c r="H44" s="14">
        <v>15</v>
      </c>
      <c r="I44" s="14">
        <v>36775</v>
      </c>
      <c r="J44" s="14">
        <v>404000</v>
      </c>
      <c r="K44" s="14">
        <v>4000</v>
      </c>
      <c r="L44" s="14"/>
      <c r="M44" s="14">
        <v>15375</v>
      </c>
      <c r="N44" s="14">
        <v>729</v>
      </c>
      <c r="O44" s="14">
        <v>355</v>
      </c>
      <c r="P44" s="14">
        <v>60</v>
      </c>
      <c r="Q44" s="14">
        <v>500</v>
      </c>
      <c r="R44" s="14">
        <v>8117</v>
      </c>
      <c r="S44" s="14"/>
      <c r="T44" s="14">
        <v>22</v>
      </c>
      <c r="U44" s="14"/>
      <c r="V44" s="14">
        <v>185</v>
      </c>
      <c r="W44" s="14">
        <v>8</v>
      </c>
      <c r="X44" s="14">
        <v>183</v>
      </c>
      <c r="Y44" s="14"/>
      <c r="Z44" s="14">
        <v>100</v>
      </c>
      <c r="AA44" s="14">
        <v>20</v>
      </c>
      <c r="AB44" s="14"/>
      <c r="AC44" s="17">
        <v>1531.44</v>
      </c>
      <c r="AD44" s="18">
        <f t="shared" si="1"/>
        <v>3588.2534000000001</v>
      </c>
      <c r="AE44" s="19">
        <f t="shared" si="0"/>
        <v>2.3430584286684426</v>
      </c>
    </row>
    <row r="45" spans="1:31" s="9" customFormat="1" ht="18.75" customHeight="1" x14ac:dyDescent="0.2">
      <c r="A45" s="14">
        <v>36</v>
      </c>
      <c r="B45" s="21" t="s">
        <v>77</v>
      </c>
      <c r="C45" s="14">
        <v>530</v>
      </c>
      <c r="D45" s="14">
        <v>0</v>
      </c>
      <c r="E45" s="14">
        <v>8339</v>
      </c>
      <c r="F45" s="14">
        <v>0</v>
      </c>
      <c r="G45" s="14">
        <v>826</v>
      </c>
      <c r="H45" s="14">
        <v>15</v>
      </c>
      <c r="I45" s="14">
        <v>168019</v>
      </c>
      <c r="J45" s="14">
        <v>227600</v>
      </c>
      <c r="K45" s="14">
        <v>0</v>
      </c>
      <c r="L45" s="14">
        <v>0</v>
      </c>
      <c r="M45" s="14">
        <v>15756</v>
      </c>
      <c r="N45" s="14">
        <v>0</v>
      </c>
      <c r="O45" s="14">
        <v>2200</v>
      </c>
      <c r="P45" s="14">
        <v>16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497</v>
      </c>
      <c r="W45" s="14">
        <v>0</v>
      </c>
      <c r="X45" s="14">
        <v>309</v>
      </c>
      <c r="Y45" s="14">
        <v>0</v>
      </c>
      <c r="Z45" s="14">
        <v>127</v>
      </c>
      <c r="AA45" s="14">
        <v>0</v>
      </c>
      <c r="AB45" s="14">
        <v>63</v>
      </c>
      <c r="AC45" s="17">
        <v>2219.84</v>
      </c>
      <c r="AD45" s="18">
        <f t="shared" si="1"/>
        <v>4408.4150000000018</v>
      </c>
      <c r="AE45" s="19">
        <f t="shared" si="0"/>
        <v>1.9859156515784928</v>
      </c>
    </row>
    <row r="46" spans="1:31" s="9" customFormat="1" ht="18.75" customHeight="1" x14ac:dyDescent="0.2">
      <c r="A46" s="14">
        <v>37</v>
      </c>
      <c r="B46" s="21" t="s">
        <v>78</v>
      </c>
      <c r="C46" s="14">
        <v>0</v>
      </c>
      <c r="D46" s="14">
        <v>13553</v>
      </c>
      <c r="E46" s="14">
        <v>617</v>
      </c>
      <c r="F46" s="14">
        <v>0</v>
      </c>
      <c r="G46" s="14">
        <v>546</v>
      </c>
      <c r="H46" s="14">
        <v>26</v>
      </c>
      <c r="I46" s="14">
        <v>600</v>
      </c>
      <c r="J46" s="14">
        <v>676597</v>
      </c>
      <c r="K46" s="14">
        <v>0</v>
      </c>
      <c r="L46" s="14">
        <v>0</v>
      </c>
      <c r="M46" s="14">
        <v>71941</v>
      </c>
      <c r="N46" s="14">
        <v>0</v>
      </c>
      <c r="O46" s="14">
        <v>7000</v>
      </c>
      <c r="P46" s="14">
        <v>7</v>
      </c>
      <c r="Q46" s="14">
        <v>0</v>
      </c>
      <c r="R46" s="14">
        <v>4420</v>
      </c>
      <c r="S46" s="14">
        <v>0</v>
      </c>
      <c r="T46" s="14">
        <v>0</v>
      </c>
      <c r="U46" s="14">
        <v>253</v>
      </c>
      <c r="V46" s="14">
        <v>0</v>
      </c>
      <c r="W46" s="14">
        <v>32</v>
      </c>
      <c r="X46" s="14">
        <v>502</v>
      </c>
      <c r="Y46" s="14">
        <v>22</v>
      </c>
      <c r="Z46" s="14">
        <v>459</v>
      </c>
      <c r="AA46" s="14">
        <v>10</v>
      </c>
      <c r="AB46" s="14">
        <v>32</v>
      </c>
      <c r="AC46" s="17">
        <v>9188.02</v>
      </c>
      <c r="AD46" s="18">
        <f t="shared" si="1"/>
        <v>6849.63</v>
      </c>
      <c r="AE46" s="19">
        <f t="shared" si="0"/>
        <v>0.74549576513764659</v>
      </c>
    </row>
    <row r="47" spans="1:31" s="9" customFormat="1" ht="18.75" customHeight="1" x14ac:dyDescent="0.2">
      <c r="A47" s="14">
        <v>38</v>
      </c>
      <c r="B47" s="20" t="s">
        <v>79</v>
      </c>
      <c r="C47" s="14"/>
      <c r="D47" s="14"/>
      <c r="E47" s="14">
        <v>15200</v>
      </c>
      <c r="F47" s="14"/>
      <c r="G47" s="14"/>
      <c r="H47" s="14"/>
      <c r="I47" s="14">
        <v>530000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>
        <v>89</v>
      </c>
      <c r="V47" s="14"/>
      <c r="W47" s="14"/>
      <c r="X47" s="14">
        <v>138</v>
      </c>
      <c r="Y47" s="14"/>
      <c r="Z47" s="14">
        <v>956</v>
      </c>
      <c r="AA47" s="14"/>
      <c r="AB47" s="14"/>
      <c r="AC47" s="17">
        <v>8352.64</v>
      </c>
      <c r="AD47" s="18">
        <f t="shared" si="1"/>
        <v>4804.6600000000008</v>
      </c>
      <c r="AE47" s="19">
        <f t="shared" si="0"/>
        <v>0.57522651520956258</v>
      </c>
    </row>
    <row r="48" spans="1:31" s="9" customFormat="1" ht="18.75" customHeight="1" x14ac:dyDescent="0.2">
      <c r="A48" s="14">
        <v>39</v>
      </c>
      <c r="B48" s="20" t="s">
        <v>80</v>
      </c>
      <c r="C48" s="14">
        <v>647</v>
      </c>
      <c r="D48" s="14">
        <v>2889</v>
      </c>
      <c r="E48" s="14">
        <f>966+3857</f>
        <v>4823</v>
      </c>
      <c r="F48" s="14">
        <v>237</v>
      </c>
      <c r="G48" s="14">
        <v>118</v>
      </c>
      <c r="H48" s="14"/>
      <c r="I48" s="14">
        <v>69450</v>
      </c>
      <c r="J48" s="14">
        <v>40210</v>
      </c>
      <c r="K48" s="14">
        <v>590</v>
      </c>
      <c r="L48" s="14">
        <v>1602</v>
      </c>
      <c r="M48" s="14">
        <v>3810</v>
      </c>
      <c r="N48" s="14">
        <v>286</v>
      </c>
      <c r="O48" s="14">
        <v>1092</v>
      </c>
      <c r="P48" s="14">
        <v>268</v>
      </c>
      <c r="Q48" s="14">
        <v>480</v>
      </c>
      <c r="R48" s="14">
        <v>500</v>
      </c>
      <c r="S48" s="14">
        <v>21</v>
      </c>
      <c r="T48" s="14">
        <v>31</v>
      </c>
      <c r="U48" s="14">
        <v>228</v>
      </c>
      <c r="V48" s="14">
        <v>10</v>
      </c>
      <c r="W48" s="14">
        <v>74</v>
      </c>
      <c r="X48" s="14">
        <v>480</v>
      </c>
      <c r="Y48" s="14">
        <v>145</v>
      </c>
      <c r="Z48" s="14">
        <v>666</v>
      </c>
      <c r="AA48" s="14">
        <v>20</v>
      </c>
      <c r="AB48" s="14">
        <v>29</v>
      </c>
      <c r="AC48" s="17">
        <v>9906</v>
      </c>
      <c r="AD48" s="18">
        <f t="shared" si="1"/>
        <v>2579.3344000000002</v>
      </c>
      <c r="AE48" s="19">
        <f t="shared" si="0"/>
        <v>0.26038102160306886</v>
      </c>
    </row>
    <row r="49" spans="1:31" s="9" customFormat="1" ht="18.75" customHeight="1" x14ac:dyDescent="0.2">
      <c r="A49" s="14">
        <v>40</v>
      </c>
      <c r="B49" s="20" t="s">
        <v>81</v>
      </c>
      <c r="C49" s="24">
        <v>912</v>
      </c>
      <c r="D49" s="25">
        <v>417</v>
      </c>
      <c r="E49" s="25">
        <v>8963</v>
      </c>
      <c r="F49" s="25">
        <v>37</v>
      </c>
      <c r="G49" s="25">
        <v>224</v>
      </c>
      <c r="H49" s="25">
        <v>7</v>
      </c>
      <c r="I49" s="25">
        <v>20790</v>
      </c>
      <c r="J49" s="25">
        <v>237480</v>
      </c>
      <c r="K49" s="25">
        <v>1150</v>
      </c>
      <c r="L49" s="25">
        <v>110</v>
      </c>
      <c r="M49" s="25">
        <v>1283</v>
      </c>
      <c r="N49" s="25">
        <v>0</v>
      </c>
      <c r="O49" s="25">
        <v>95</v>
      </c>
      <c r="P49" s="25">
        <v>0</v>
      </c>
      <c r="Q49" s="25">
        <v>0</v>
      </c>
      <c r="R49" s="25">
        <v>0</v>
      </c>
      <c r="S49" s="25">
        <v>0</v>
      </c>
      <c r="T49" s="25">
        <v>2</v>
      </c>
      <c r="U49" s="14">
        <v>0</v>
      </c>
      <c r="V49" s="14">
        <v>120</v>
      </c>
      <c r="W49" s="14">
        <v>5</v>
      </c>
      <c r="X49" s="14">
        <v>517</v>
      </c>
      <c r="Y49" s="14">
        <v>0</v>
      </c>
      <c r="Z49" s="14">
        <v>207</v>
      </c>
      <c r="AA49" s="14">
        <v>0</v>
      </c>
      <c r="AB49" s="14">
        <v>33</v>
      </c>
      <c r="AC49" s="17">
        <v>3678.6</v>
      </c>
      <c r="AD49" s="18">
        <f t="shared" si="1"/>
        <v>3727.3150000000005</v>
      </c>
      <c r="AE49" s="19">
        <f t="shared" si="0"/>
        <v>1.0132428097645845</v>
      </c>
    </row>
    <row r="50" spans="1:31" s="9" customFormat="1" ht="18.75" customHeight="1" x14ac:dyDescent="0.2">
      <c r="A50" s="14">
        <v>41</v>
      </c>
      <c r="B50" s="21" t="s">
        <v>82</v>
      </c>
      <c r="C50" s="14">
        <v>590</v>
      </c>
      <c r="D50" s="14">
        <v>690</v>
      </c>
      <c r="E50" s="14">
        <v>3420</v>
      </c>
      <c r="F50" s="14">
        <v>70</v>
      </c>
      <c r="G50" s="14">
        <v>308</v>
      </c>
      <c r="H50" s="14">
        <v>2</v>
      </c>
      <c r="I50" s="14">
        <v>99520</v>
      </c>
      <c r="J50" s="14">
        <v>23000</v>
      </c>
      <c r="K50" s="14">
        <v>0</v>
      </c>
      <c r="L50" s="14">
        <v>3840</v>
      </c>
      <c r="M50" s="14">
        <v>3840</v>
      </c>
      <c r="N50" s="14">
        <v>220</v>
      </c>
      <c r="O50" s="14">
        <v>10860</v>
      </c>
      <c r="P50" s="14">
        <v>340</v>
      </c>
      <c r="Q50" s="14">
        <v>200</v>
      </c>
      <c r="R50" s="14">
        <v>920</v>
      </c>
      <c r="S50" s="14">
        <v>0</v>
      </c>
      <c r="T50" s="14">
        <v>14</v>
      </c>
      <c r="U50" s="14">
        <v>36</v>
      </c>
      <c r="V50" s="14">
        <v>130</v>
      </c>
      <c r="W50" s="14">
        <v>30</v>
      </c>
      <c r="X50" s="14">
        <v>340</v>
      </c>
      <c r="Y50" s="14">
        <v>20</v>
      </c>
      <c r="Z50" s="14">
        <v>1010</v>
      </c>
      <c r="AA50" s="14">
        <v>10</v>
      </c>
      <c r="AB50" s="14">
        <v>6</v>
      </c>
      <c r="AC50" s="17">
        <v>6066.2</v>
      </c>
      <c r="AD50" s="18">
        <f t="shared" si="1"/>
        <v>1909.3740000000003</v>
      </c>
      <c r="AE50" s="19">
        <f t="shared" si="0"/>
        <v>0.31475619003659627</v>
      </c>
    </row>
    <row r="51" spans="1:31" s="9" customFormat="1" ht="18.75" customHeight="1" x14ac:dyDescent="0.2">
      <c r="A51" s="14">
        <v>42</v>
      </c>
      <c r="B51" s="20" t="s">
        <v>83</v>
      </c>
      <c r="C51" s="14"/>
      <c r="D51" s="14">
        <v>2100</v>
      </c>
      <c r="E51" s="14">
        <v>5500</v>
      </c>
      <c r="F51" s="14"/>
      <c r="G51" s="14">
        <v>150</v>
      </c>
      <c r="H51" s="14">
        <v>2</v>
      </c>
      <c r="I51" s="14">
        <v>102000</v>
      </c>
      <c r="J51" s="14">
        <v>112000</v>
      </c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>
        <v>570</v>
      </c>
      <c r="V51" s="14"/>
      <c r="W51" s="14"/>
      <c r="X51" s="14">
        <v>670</v>
      </c>
      <c r="Y51" s="14"/>
      <c r="Z51" s="14"/>
      <c r="AA51" s="14"/>
      <c r="AB51" s="14"/>
      <c r="AC51" s="17">
        <v>4425.1099999999997</v>
      </c>
      <c r="AD51" s="18">
        <f t="shared" si="1"/>
        <v>3041</v>
      </c>
      <c r="AE51" s="19">
        <f t="shared" si="0"/>
        <v>0.6872145551184039</v>
      </c>
    </row>
    <row r="52" spans="1:31" s="9" customFormat="1" ht="18.75" customHeight="1" x14ac:dyDescent="0.2">
      <c r="A52" s="14">
        <v>43</v>
      </c>
      <c r="B52" s="20" t="s">
        <v>84</v>
      </c>
      <c r="C52" s="14">
        <v>514</v>
      </c>
      <c r="D52" s="14">
        <v>2948</v>
      </c>
      <c r="E52" s="14">
        <v>64</v>
      </c>
      <c r="F52" s="14">
        <v>261</v>
      </c>
      <c r="G52" s="14"/>
      <c r="H52" s="14">
        <v>4</v>
      </c>
      <c r="I52" s="14">
        <v>61310</v>
      </c>
      <c r="J52" s="14">
        <v>33000</v>
      </c>
      <c r="K52" s="14"/>
      <c r="L52" s="14">
        <v>2709</v>
      </c>
      <c r="M52" s="14"/>
      <c r="N52" s="14">
        <v>30</v>
      </c>
      <c r="O52" s="14">
        <v>2453</v>
      </c>
      <c r="P52" s="14">
        <v>202</v>
      </c>
      <c r="Q52" s="14"/>
      <c r="R52" s="14">
        <v>180</v>
      </c>
      <c r="S52" s="14"/>
      <c r="T52" s="14">
        <v>44</v>
      </c>
      <c r="U52" s="14">
        <v>188</v>
      </c>
      <c r="V52" s="14"/>
      <c r="W52" s="14">
        <v>44</v>
      </c>
      <c r="X52" s="14">
        <v>219</v>
      </c>
      <c r="Y52" s="14">
        <v>21</v>
      </c>
      <c r="Z52" s="14">
        <v>969</v>
      </c>
      <c r="AA52" s="14">
        <v>74</v>
      </c>
      <c r="AB52" s="14">
        <v>17</v>
      </c>
      <c r="AC52" s="17">
        <v>5120.49</v>
      </c>
      <c r="AD52" s="18">
        <f t="shared" si="1"/>
        <v>1269.3452</v>
      </c>
      <c r="AE52" s="19">
        <f t="shared" si="0"/>
        <v>0.24789526002394302</v>
      </c>
    </row>
    <row r="53" spans="1:31" s="9" customFormat="1" ht="18.75" customHeight="1" x14ac:dyDescent="0.2">
      <c r="A53" s="14">
        <v>44</v>
      </c>
      <c r="B53" s="20" t="s">
        <v>85</v>
      </c>
      <c r="C53" s="14">
        <v>816</v>
      </c>
      <c r="D53" s="14">
        <v>1301</v>
      </c>
      <c r="E53" s="14">
        <f>374+2000</f>
        <v>2374</v>
      </c>
      <c r="F53" s="14">
        <v>274</v>
      </c>
      <c r="G53" s="14">
        <f>116+1200</f>
        <v>1316</v>
      </c>
      <c r="H53" s="14">
        <v>2</v>
      </c>
      <c r="I53" s="14">
        <v>28080</v>
      </c>
      <c r="J53" s="14">
        <v>48884</v>
      </c>
      <c r="K53" s="14">
        <v>975</v>
      </c>
      <c r="L53" s="14">
        <v>1152</v>
      </c>
      <c r="M53" s="14">
        <v>1850</v>
      </c>
      <c r="N53" s="14">
        <v>322</v>
      </c>
      <c r="O53" s="14">
        <v>459</v>
      </c>
      <c r="P53" s="14">
        <v>65</v>
      </c>
      <c r="Q53" s="14">
        <v>400</v>
      </c>
      <c r="R53" s="14">
        <v>1212</v>
      </c>
      <c r="S53" s="14">
        <v>0</v>
      </c>
      <c r="T53" s="14">
        <v>25</v>
      </c>
      <c r="U53" s="14">
        <v>187</v>
      </c>
      <c r="V53" s="14">
        <v>49</v>
      </c>
      <c r="W53" s="14">
        <v>14</v>
      </c>
      <c r="X53" s="14">
        <v>204</v>
      </c>
      <c r="Y53" s="14">
        <v>0</v>
      </c>
      <c r="Z53" s="14">
        <v>620</v>
      </c>
      <c r="AA53" s="14">
        <v>0</v>
      </c>
      <c r="AB53" s="14">
        <v>0</v>
      </c>
      <c r="AC53" s="17">
        <v>9650.52</v>
      </c>
      <c r="AD53" s="18">
        <f t="shared" si="1"/>
        <v>2096.0540000000001</v>
      </c>
      <c r="AE53" s="19">
        <f t="shared" si="0"/>
        <v>0.21719596456978485</v>
      </c>
    </row>
    <row r="54" spans="1:31" s="9" customFormat="1" ht="18.75" customHeight="1" x14ac:dyDescent="0.2">
      <c r="A54" s="14">
        <v>45</v>
      </c>
      <c r="B54" s="20" t="s">
        <v>86</v>
      </c>
      <c r="C54" s="14"/>
      <c r="D54" s="14">
        <v>2142</v>
      </c>
      <c r="E54" s="14"/>
      <c r="F54" s="14">
        <v>154</v>
      </c>
      <c r="G54" s="14"/>
      <c r="H54" s="14"/>
      <c r="I54" s="14">
        <v>54850</v>
      </c>
      <c r="J54" s="14"/>
      <c r="K54" s="14"/>
      <c r="L54" s="14">
        <v>3467</v>
      </c>
      <c r="M54" s="14"/>
      <c r="N54" s="14"/>
      <c r="O54" s="14">
        <v>2130</v>
      </c>
      <c r="P54" s="14">
        <v>518</v>
      </c>
      <c r="Q54" s="14">
        <v>50</v>
      </c>
      <c r="R54" s="14">
        <v>955</v>
      </c>
      <c r="S54" s="14"/>
      <c r="T54" s="14">
        <v>3</v>
      </c>
      <c r="U54" s="14">
        <v>507</v>
      </c>
      <c r="V54" s="14"/>
      <c r="W54" s="14">
        <v>8</v>
      </c>
      <c r="X54" s="14">
        <v>425</v>
      </c>
      <c r="Y54" s="14">
        <v>37</v>
      </c>
      <c r="Z54" s="14">
        <v>871</v>
      </c>
      <c r="AA54" s="14"/>
      <c r="AB54" s="14">
        <v>18</v>
      </c>
      <c r="AC54" s="17">
        <v>4460.12</v>
      </c>
      <c r="AD54" s="18">
        <f t="shared" si="1"/>
        <v>1131.1341999999997</v>
      </c>
      <c r="AE54" s="19">
        <f t="shared" si="0"/>
        <v>0.25361071002573915</v>
      </c>
    </row>
    <row r="55" spans="1:31" s="9" customFormat="1" ht="18.75" customHeight="1" x14ac:dyDescent="0.2">
      <c r="A55" s="14">
        <v>46</v>
      </c>
      <c r="B55" s="20" t="s">
        <v>87</v>
      </c>
      <c r="C55" s="14"/>
      <c r="D55" s="14">
        <v>3650</v>
      </c>
      <c r="E55" s="14"/>
      <c r="F55" s="14">
        <v>341</v>
      </c>
      <c r="G55" s="14"/>
      <c r="H55" s="14">
        <v>7</v>
      </c>
      <c r="I55" s="14">
        <v>77600</v>
      </c>
      <c r="J55" s="14"/>
      <c r="K55" s="14"/>
      <c r="L55" s="14">
        <v>1985</v>
      </c>
      <c r="M55" s="14"/>
      <c r="N55" s="14"/>
      <c r="O55" s="14"/>
      <c r="P55" s="14"/>
      <c r="Q55" s="14"/>
      <c r="R55" s="14"/>
      <c r="S55" s="14"/>
      <c r="T55" s="14"/>
      <c r="U55" s="14">
        <v>350</v>
      </c>
      <c r="V55" s="14"/>
      <c r="W55" s="14"/>
      <c r="X55" s="14">
        <v>460</v>
      </c>
      <c r="Y55" s="14"/>
      <c r="Z55" s="14">
        <v>497</v>
      </c>
      <c r="AA55" s="14"/>
      <c r="AB55" s="14"/>
      <c r="AC55" s="17">
        <v>4022.58</v>
      </c>
      <c r="AD55" s="18">
        <f t="shared" si="1"/>
        <v>1430.396</v>
      </c>
      <c r="AE55" s="19">
        <f t="shared" si="0"/>
        <v>0.35559168493852206</v>
      </c>
    </row>
    <row r="56" spans="1:31" s="9" customFormat="1" ht="18.75" customHeight="1" x14ac:dyDescent="0.2">
      <c r="A56" s="14">
        <v>47</v>
      </c>
      <c r="B56" s="20" t="s">
        <v>88</v>
      </c>
      <c r="C56" s="14">
        <v>226</v>
      </c>
      <c r="D56" s="14">
        <v>2639</v>
      </c>
      <c r="E56" s="14"/>
      <c r="F56" s="14">
        <v>172</v>
      </c>
      <c r="G56" s="14"/>
      <c r="H56" s="14">
        <v>4</v>
      </c>
      <c r="I56" s="14">
        <v>34046</v>
      </c>
      <c r="J56" s="14">
        <v>100000</v>
      </c>
      <c r="K56" s="14"/>
      <c r="L56" s="14">
        <v>1261</v>
      </c>
      <c r="M56" s="14"/>
      <c r="N56" s="14"/>
      <c r="O56" s="14">
        <v>25</v>
      </c>
      <c r="P56" s="14"/>
      <c r="Q56" s="14"/>
      <c r="R56" s="14"/>
      <c r="S56" s="14"/>
      <c r="T56" s="14">
        <v>12</v>
      </c>
      <c r="U56" s="14">
        <v>295</v>
      </c>
      <c r="V56" s="14"/>
      <c r="W56" s="14"/>
      <c r="X56" s="14">
        <v>146</v>
      </c>
      <c r="Y56" s="14"/>
      <c r="Z56" s="14">
        <v>427</v>
      </c>
      <c r="AA56" s="14"/>
      <c r="AB56" s="14"/>
      <c r="AC56" s="17">
        <v>7396.36</v>
      </c>
      <c r="AD56" s="18">
        <f t="shared" si="1"/>
        <v>1330.1236000000001</v>
      </c>
      <c r="AE56" s="19">
        <f t="shared" si="0"/>
        <v>0.17983489175756726</v>
      </c>
    </row>
    <row r="57" spans="1:31" s="9" customFormat="1" ht="18.75" customHeight="1" x14ac:dyDescent="0.2">
      <c r="A57" s="14">
        <v>48</v>
      </c>
      <c r="B57" s="20" t="s">
        <v>89</v>
      </c>
      <c r="C57" s="14"/>
      <c r="D57" s="14">
        <v>2461</v>
      </c>
      <c r="E57" s="14">
        <v>1100</v>
      </c>
      <c r="F57" s="14">
        <v>341</v>
      </c>
      <c r="G57" s="14"/>
      <c r="H57" s="14">
        <v>7</v>
      </c>
      <c r="I57" s="14">
        <v>58555</v>
      </c>
      <c r="J57" s="14"/>
      <c r="K57" s="14"/>
      <c r="L57" s="14">
        <v>1845</v>
      </c>
      <c r="M57" s="14"/>
      <c r="N57" s="14"/>
      <c r="O57" s="14"/>
      <c r="P57" s="14"/>
      <c r="Q57" s="14"/>
      <c r="R57" s="14"/>
      <c r="S57" s="14"/>
      <c r="T57" s="14"/>
      <c r="U57" s="14">
        <v>651</v>
      </c>
      <c r="V57" s="14"/>
      <c r="W57" s="14"/>
      <c r="X57" s="14">
        <v>308</v>
      </c>
      <c r="Y57" s="14">
        <v>54</v>
      </c>
      <c r="Z57" s="14">
        <v>996</v>
      </c>
      <c r="AA57" s="14"/>
      <c r="AB57" s="14"/>
      <c r="AC57" s="17">
        <v>6833.49</v>
      </c>
      <c r="AD57" s="18">
        <f t="shared" si="1"/>
        <v>1445.0069999999998</v>
      </c>
      <c r="AE57" s="19">
        <f t="shared" si="0"/>
        <v>0.21145959092645192</v>
      </c>
    </row>
    <row r="58" spans="1:31" s="9" customFormat="1" ht="18.75" customHeight="1" x14ac:dyDescent="0.2">
      <c r="A58" s="14">
        <v>49</v>
      </c>
      <c r="B58" s="21" t="s">
        <v>90</v>
      </c>
      <c r="C58" s="14">
        <v>0</v>
      </c>
      <c r="D58" s="14">
        <v>900</v>
      </c>
      <c r="E58" s="14">
        <v>2000</v>
      </c>
      <c r="F58" s="14">
        <v>0</v>
      </c>
      <c r="G58" s="14">
        <v>35</v>
      </c>
      <c r="H58" s="14">
        <v>7</v>
      </c>
      <c r="I58" s="14">
        <v>23180</v>
      </c>
      <c r="J58" s="14">
        <v>90000</v>
      </c>
      <c r="K58" s="14">
        <v>0</v>
      </c>
      <c r="L58" s="14">
        <v>0</v>
      </c>
      <c r="M58" s="14">
        <v>1165</v>
      </c>
      <c r="N58" s="14">
        <v>120</v>
      </c>
      <c r="O58" s="14">
        <v>0</v>
      </c>
      <c r="P58" s="14">
        <v>66</v>
      </c>
      <c r="Q58" s="14">
        <v>3750</v>
      </c>
      <c r="R58" s="14">
        <v>780</v>
      </c>
      <c r="S58" s="14">
        <v>0</v>
      </c>
      <c r="T58" s="14">
        <v>0</v>
      </c>
      <c r="U58" s="14">
        <v>74</v>
      </c>
      <c r="V58" s="14">
        <v>217</v>
      </c>
      <c r="W58" s="14">
        <v>0</v>
      </c>
      <c r="X58" s="14">
        <v>143</v>
      </c>
      <c r="Y58" s="14">
        <v>20</v>
      </c>
      <c r="Z58" s="14">
        <v>365</v>
      </c>
      <c r="AA58" s="14">
        <v>40</v>
      </c>
      <c r="AB58" s="14">
        <v>8</v>
      </c>
      <c r="AC58" s="17">
        <v>9363.24</v>
      </c>
      <c r="AD58" s="18">
        <f t="shared" si="1"/>
        <v>1398.424</v>
      </c>
      <c r="AE58" s="19">
        <f t="shared" si="0"/>
        <v>0.14935257453616482</v>
      </c>
    </row>
    <row r="59" spans="1:31" s="9" customFormat="1" ht="18.75" customHeight="1" x14ac:dyDescent="0.2">
      <c r="A59" s="14">
        <v>50</v>
      </c>
      <c r="B59" s="20" t="s">
        <v>91</v>
      </c>
      <c r="C59" s="14">
        <v>250</v>
      </c>
      <c r="D59" s="14">
        <v>2711</v>
      </c>
      <c r="E59" s="14">
        <v>3490</v>
      </c>
      <c r="F59" s="14">
        <v>168</v>
      </c>
      <c r="G59" s="14">
        <v>0</v>
      </c>
      <c r="H59" s="14">
        <v>3</v>
      </c>
      <c r="I59" s="14">
        <v>133000</v>
      </c>
      <c r="J59" s="14">
        <v>0</v>
      </c>
      <c r="K59" s="14">
        <v>0</v>
      </c>
      <c r="L59" s="14">
        <v>130</v>
      </c>
      <c r="M59" s="14">
        <v>0</v>
      </c>
      <c r="N59" s="14">
        <v>0</v>
      </c>
      <c r="O59" s="14">
        <v>85</v>
      </c>
      <c r="P59" s="14">
        <v>0</v>
      </c>
      <c r="Q59" s="14">
        <v>0</v>
      </c>
      <c r="R59" s="14">
        <v>530</v>
      </c>
      <c r="S59" s="14">
        <v>0</v>
      </c>
      <c r="T59" s="14">
        <v>0</v>
      </c>
      <c r="U59" s="14">
        <v>208</v>
      </c>
      <c r="V59" s="14">
        <v>0</v>
      </c>
      <c r="W59" s="14">
        <v>10</v>
      </c>
      <c r="X59" s="14">
        <v>672</v>
      </c>
      <c r="Y59" s="14">
        <v>73</v>
      </c>
      <c r="Z59" s="14">
        <v>411</v>
      </c>
      <c r="AA59" s="14">
        <v>0</v>
      </c>
      <c r="AB59" s="14">
        <v>0</v>
      </c>
      <c r="AC59" s="17">
        <v>12882.74</v>
      </c>
      <c r="AD59" s="18">
        <f t="shared" si="1"/>
        <v>2198.61</v>
      </c>
      <c r="AE59" s="19">
        <f t="shared" si="0"/>
        <v>0.17066322847468784</v>
      </c>
    </row>
    <row r="60" spans="1:31" s="9" customFormat="1" ht="18.75" customHeight="1" x14ac:dyDescent="0.2">
      <c r="A60" s="14">
        <v>51</v>
      </c>
      <c r="B60" s="21" t="s">
        <v>92</v>
      </c>
      <c r="C60" s="14"/>
      <c r="D60" s="14"/>
      <c r="E60" s="14">
        <v>4350</v>
      </c>
      <c r="F60" s="14"/>
      <c r="G60" s="14"/>
      <c r="H60" s="14"/>
      <c r="I60" s="14">
        <v>19000</v>
      </c>
      <c r="J60" s="14">
        <v>29000</v>
      </c>
      <c r="K60" s="14"/>
      <c r="L60" s="14">
        <v>250</v>
      </c>
      <c r="M60" s="14"/>
      <c r="N60" s="14"/>
      <c r="O60" s="14"/>
      <c r="P60" s="14"/>
      <c r="Q60" s="14"/>
      <c r="R60" s="14"/>
      <c r="S60" s="14"/>
      <c r="T60" s="14"/>
      <c r="U60" s="14">
        <v>580</v>
      </c>
      <c r="V60" s="14"/>
      <c r="W60" s="14"/>
      <c r="X60" s="14">
        <v>870</v>
      </c>
      <c r="Y60" s="14"/>
      <c r="Z60" s="14"/>
      <c r="AA60" s="14"/>
      <c r="AB60" s="14"/>
      <c r="AC60" s="17">
        <v>15729.41</v>
      </c>
      <c r="AD60" s="18">
        <f t="shared" si="1"/>
        <v>1879.1000000000001</v>
      </c>
      <c r="AE60" s="19">
        <f t="shared" si="0"/>
        <v>0.11946411213135141</v>
      </c>
    </row>
    <row r="61" spans="1:31" s="9" customFormat="1" ht="18.75" customHeight="1" x14ac:dyDescent="0.2">
      <c r="A61" s="14">
        <v>52</v>
      </c>
      <c r="B61" s="20" t="s">
        <v>93</v>
      </c>
      <c r="C61" s="14"/>
      <c r="D61" s="14">
        <v>1800</v>
      </c>
      <c r="E61" s="14">
        <v>700</v>
      </c>
      <c r="F61" s="14">
        <v>20</v>
      </c>
      <c r="G61" s="14"/>
      <c r="H61" s="14"/>
      <c r="I61" s="14">
        <v>12083</v>
      </c>
      <c r="J61" s="14">
        <v>21000</v>
      </c>
      <c r="K61" s="14"/>
      <c r="L61" s="14">
        <v>593</v>
      </c>
      <c r="M61" s="14">
        <v>11000</v>
      </c>
      <c r="N61" s="14"/>
      <c r="O61" s="14"/>
      <c r="P61" s="14"/>
      <c r="Q61" s="14">
        <v>200</v>
      </c>
      <c r="R61" s="14">
        <v>170</v>
      </c>
      <c r="S61" s="14"/>
      <c r="T61" s="14">
        <v>20</v>
      </c>
      <c r="U61" s="14">
        <v>507</v>
      </c>
      <c r="V61" s="14">
        <v>8</v>
      </c>
      <c r="W61" s="14"/>
      <c r="X61" s="14">
        <v>310</v>
      </c>
      <c r="Y61" s="14">
        <v>22</v>
      </c>
      <c r="Z61" s="14">
        <v>279</v>
      </c>
      <c r="AA61" s="14"/>
      <c r="AB61" s="14"/>
      <c r="AC61" s="17">
        <v>14082.4</v>
      </c>
      <c r="AD61" s="18">
        <f t="shared" si="1"/>
        <v>1056.3778</v>
      </c>
      <c r="AE61" s="19">
        <f t="shared" si="0"/>
        <v>7.5014045901266826E-2</v>
      </c>
    </row>
    <row r="62" spans="1:31" s="9" customFormat="1" ht="18.75" customHeight="1" x14ac:dyDescent="0.2">
      <c r="A62" s="14">
        <v>53</v>
      </c>
      <c r="B62" s="20" t="s">
        <v>94</v>
      </c>
      <c r="C62" s="14">
        <v>50</v>
      </c>
      <c r="D62" s="14">
        <v>1304</v>
      </c>
      <c r="E62" s="14">
        <v>16822</v>
      </c>
      <c r="F62" s="14"/>
      <c r="G62" s="14">
        <v>20</v>
      </c>
      <c r="H62" s="14">
        <v>1</v>
      </c>
      <c r="I62" s="14">
        <v>341060</v>
      </c>
      <c r="J62" s="14">
        <v>384060</v>
      </c>
      <c r="K62" s="14"/>
      <c r="L62" s="14">
        <v>1700</v>
      </c>
      <c r="M62" s="14"/>
      <c r="N62" s="14"/>
      <c r="O62" s="14">
        <v>299</v>
      </c>
      <c r="P62" s="14">
        <v>150</v>
      </c>
      <c r="Q62" s="14">
        <v>418</v>
      </c>
      <c r="R62" s="14">
        <v>302</v>
      </c>
      <c r="S62" s="14"/>
      <c r="T62" s="14">
        <v>67</v>
      </c>
      <c r="U62" s="14">
        <v>211</v>
      </c>
      <c r="V62" s="14"/>
      <c r="W62" s="14">
        <v>82</v>
      </c>
      <c r="X62" s="14">
        <v>273</v>
      </c>
      <c r="Y62" s="14"/>
      <c r="Z62" s="14">
        <v>575</v>
      </c>
      <c r="AA62" s="14"/>
      <c r="AB62" s="14"/>
      <c r="AC62" s="17">
        <v>5658.52</v>
      </c>
      <c r="AD62" s="18">
        <f t="shared" si="1"/>
        <v>6862.0721999999996</v>
      </c>
      <c r="AE62" s="19">
        <f t="shared" si="0"/>
        <v>1.2126973484232624</v>
      </c>
    </row>
    <row r="63" spans="1:31" s="9" customFormat="1" ht="18.75" customHeight="1" x14ac:dyDescent="0.2">
      <c r="A63" s="14">
        <v>54</v>
      </c>
      <c r="B63" s="20" t="s">
        <v>95</v>
      </c>
      <c r="C63" s="14"/>
      <c r="D63" s="14">
        <v>5580</v>
      </c>
      <c r="E63" s="14">
        <v>2</v>
      </c>
      <c r="F63" s="14">
        <v>351</v>
      </c>
      <c r="G63" s="14">
        <v>0</v>
      </c>
      <c r="H63" s="14">
        <v>3</v>
      </c>
      <c r="I63" s="14">
        <v>142000</v>
      </c>
      <c r="J63" s="14">
        <v>0</v>
      </c>
      <c r="K63" s="14">
        <v>0</v>
      </c>
      <c r="L63" s="14">
        <v>405</v>
      </c>
      <c r="M63" s="14">
        <v>0</v>
      </c>
      <c r="N63" s="14">
        <v>0</v>
      </c>
      <c r="O63" s="14">
        <v>0</v>
      </c>
      <c r="P63" s="14">
        <v>0</v>
      </c>
      <c r="Q63" s="14">
        <v>16000</v>
      </c>
      <c r="R63" s="14">
        <v>530</v>
      </c>
      <c r="S63" s="14">
        <v>0</v>
      </c>
      <c r="T63" s="14">
        <v>9</v>
      </c>
      <c r="U63" s="14">
        <v>350</v>
      </c>
      <c r="V63" s="14">
        <v>0</v>
      </c>
      <c r="W63" s="14">
        <v>22</v>
      </c>
      <c r="X63" s="14">
        <v>1090</v>
      </c>
      <c r="Y63" s="14">
        <v>16</v>
      </c>
      <c r="Z63" s="14">
        <v>440</v>
      </c>
      <c r="AA63" s="14">
        <v>0</v>
      </c>
      <c r="AB63" s="14">
        <v>0</v>
      </c>
      <c r="AC63" s="17">
        <v>11071.66</v>
      </c>
      <c r="AD63" s="18">
        <f t="shared" si="1"/>
        <v>2385.7739999999999</v>
      </c>
      <c r="AE63" s="19">
        <f t="shared" si="0"/>
        <v>0.21548476018952895</v>
      </c>
    </row>
    <row r="64" spans="1:31" s="9" customFormat="1" ht="18.75" customHeight="1" x14ac:dyDescent="0.2">
      <c r="A64" s="14">
        <v>55</v>
      </c>
      <c r="B64" s="20" t="s">
        <v>96</v>
      </c>
      <c r="C64" s="14"/>
      <c r="D64" s="14"/>
      <c r="E64" s="14">
        <v>1450</v>
      </c>
      <c r="F64" s="14"/>
      <c r="G64" s="14"/>
      <c r="H64" s="14"/>
      <c r="I64" s="14">
        <v>12000</v>
      </c>
      <c r="J64" s="14">
        <v>6000</v>
      </c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>
        <v>230</v>
      </c>
      <c r="V64" s="14"/>
      <c r="W64" s="14"/>
      <c r="X64" s="14">
        <v>105</v>
      </c>
      <c r="Y64" s="14"/>
      <c r="Z64" s="14"/>
      <c r="AA64" s="14"/>
      <c r="AB64" s="14"/>
      <c r="AC64" s="17">
        <v>9353.2800000000007</v>
      </c>
      <c r="AD64" s="18">
        <f t="shared" si="1"/>
        <v>507.7</v>
      </c>
      <c r="AE64" s="19">
        <f t="shared" si="0"/>
        <v>5.4280423551951826E-2</v>
      </c>
    </row>
    <row r="65" spans="1:31" s="9" customFormat="1" ht="18.75" customHeight="1" x14ac:dyDescent="0.2">
      <c r="A65" s="14">
        <v>56</v>
      </c>
      <c r="B65" s="20" t="s">
        <v>97</v>
      </c>
      <c r="C65" s="14">
        <v>2876</v>
      </c>
      <c r="D65" s="14">
        <v>5996</v>
      </c>
      <c r="E65" s="14">
        <v>0</v>
      </c>
      <c r="F65" s="14">
        <v>1029</v>
      </c>
      <c r="G65" s="14">
        <v>0</v>
      </c>
      <c r="H65" s="14">
        <v>82</v>
      </c>
      <c r="I65" s="14">
        <v>29606</v>
      </c>
      <c r="J65" s="14">
        <v>13907</v>
      </c>
      <c r="K65" s="14">
        <v>4831</v>
      </c>
      <c r="L65" s="14">
        <v>1836</v>
      </c>
      <c r="M65" s="14">
        <v>0</v>
      </c>
      <c r="N65" s="14">
        <v>843</v>
      </c>
      <c r="O65" s="14">
        <v>0</v>
      </c>
      <c r="P65" s="14">
        <v>12</v>
      </c>
      <c r="Q65" s="14">
        <v>0</v>
      </c>
      <c r="R65" s="14">
        <v>0</v>
      </c>
      <c r="S65" s="14">
        <v>0</v>
      </c>
      <c r="T65" s="14">
        <v>100</v>
      </c>
      <c r="U65" s="14">
        <v>1300</v>
      </c>
      <c r="V65" s="14">
        <v>30</v>
      </c>
      <c r="W65" s="14">
        <v>120</v>
      </c>
      <c r="X65" s="14">
        <v>553</v>
      </c>
      <c r="Y65" s="14">
        <v>294</v>
      </c>
      <c r="Z65" s="14">
        <v>391</v>
      </c>
      <c r="AA65" s="14">
        <v>8</v>
      </c>
      <c r="AB65" s="14">
        <v>12</v>
      </c>
      <c r="AC65" s="17">
        <v>20003.88</v>
      </c>
      <c r="AD65" s="18">
        <f t="shared" si="1"/>
        <v>2688.4452000000001</v>
      </c>
      <c r="AE65" s="19">
        <f t="shared" si="0"/>
        <v>0.13439618713969489</v>
      </c>
    </row>
    <row r="66" spans="1:31" s="9" customFormat="1" ht="18.75" customHeight="1" x14ac:dyDescent="0.2">
      <c r="A66" s="14">
        <v>57</v>
      </c>
      <c r="B66" s="20" t="s">
        <v>98</v>
      </c>
      <c r="C66" s="14">
        <v>2475</v>
      </c>
      <c r="D66" s="14">
        <v>4764</v>
      </c>
      <c r="E66" s="14">
        <v>988</v>
      </c>
      <c r="F66" s="14">
        <v>854</v>
      </c>
      <c r="G66" s="14">
        <v>335</v>
      </c>
      <c r="H66" s="14">
        <v>61</v>
      </c>
      <c r="I66" s="14">
        <v>20536</v>
      </c>
      <c r="J66" s="14">
        <v>4540</v>
      </c>
      <c r="K66" s="14">
        <v>1220</v>
      </c>
      <c r="L66" s="14">
        <v>1159</v>
      </c>
      <c r="M66" s="14">
        <v>471</v>
      </c>
      <c r="N66" s="14">
        <v>231</v>
      </c>
      <c r="O66" s="14">
        <v>762</v>
      </c>
      <c r="P66" s="14">
        <v>195</v>
      </c>
      <c r="Q66" s="14">
        <v>100</v>
      </c>
      <c r="R66" s="14">
        <v>494</v>
      </c>
      <c r="S66" s="14">
        <v>0</v>
      </c>
      <c r="T66" s="14">
        <v>150</v>
      </c>
      <c r="U66" s="14">
        <v>700</v>
      </c>
      <c r="V66" s="14">
        <v>55</v>
      </c>
      <c r="W66" s="14">
        <v>200</v>
      </c>
      <c r="X66" s="14">
        <v>1300</v>
      </c>
      <c r="Y66" s="14">
        <v>160</v>
      </c>
      <c r="Z66" s="14">
        <v>332</v>
      </c>
      <c r="AA66" s="14">
        <v>145</v>
      </c>
      <c r="AB66" s="14">
        <v>0</v>
      </c>
      <c r="AC66" s="17">
        <v>12275.04</v>
      </c>
      <c r="AD66" s="18">
        <f t="shared" si="1"/>
        <v>2993.3353999999995</v>
      </c>
      <c r="AE66" s="19">
        <f t="shared" si="0"/>
        <v>0.24385544975820847</v>
      </c>
    </row>
    <row r="67" spans="1:31" s="9" customFormat="1" ht="18.75" customHeight="1" x14ac:dyDescent="0.2">
      <c r="A67" s="14">
        <v>58</v>
      </c>
      <c r="B67" s="20" t="s">
        <v>99</v>
      </c>
      <c r="C67" s="14">
        <v>2566</v>
      </c>
      <c r="D67" s="14">
        <v>2633</v>
      </c>
      <c r="E67" s="14">
        <v>2500</v>
      </c>
      <c r="F67" s="14">
        <v>1042</v>
      </c>
      <c r="G67" s="14">
        <v>0</v>
      </c>
      <c r="H67" s="14">
        <v>43</v>
      </c>
      <c r="I67" s="14">
        <v>49489</v>
      </c>
      <c r="J67" s="14">
        <v>0</v>
      </c>
      <c r="K67" s="14">
        <v>0</v>
      </c>
      <c r="L67" s="14">
        <v>858</v>
      </c>
      <c r="M67" s="14">
        <v>0</v>
      </c>
      <c r="N67" s="14">
        <v>0</v>
      </c>
      <c r="O67" s="14">
        <v>23</v>
      </c>
      <c r="P67" s="14">
        <v>5</v>
      </c>
      <c r="Q67" s="14">
        <v>0</v>
      </c>
      <c r="R67" s="14">
        <v>0</v>
      </c>
      <c r="S67" s="14">
        <v>0</v>
      </c>
      <c r="T67" s="14">
        <v>150</v>
      </c>
      <c r="U67" s="14">
        <v>1350</v>
      </c>
      <c r="V67" s="14">
        <v>0</v>
      </c>
      <c r="W67" s="14">
        <v>250</v>
      </c>
      <c r="X67" s="14">
        <v>1300</v>
      </c>
      <c r="Y67" s="14">
        <v>350</v>
      </c>
      <c r="Z67" s="14">
        <v>1362.1530000000002</v>
      </c>
      <c r="AA67" s="14">
        <v>5</v>
      </c>
      <c r="AB67" s="14"/>
      <c r="AC67" s="17">
        <v>12631.87</v>
      </c>
      <c r="AD67" s="18">
        <f t="shared" si="1"/>
        <v>3223.7932500000002</v>
      </c>
      <c r="AE67" s="19">
        <f t="shared" si="0"/>
        <v>0.25521108513624663</v>
      </c>
    </row>
    <row r="68" spans="1:31" s="9" customFormat="1" ht="18.75" customHeight="1" x14ac:dyDescent="0.2">
      <c r="A68" s="14">
        <v>59</v>
      </c>
      <c r="B68" s="20" t="s">
        <v>100</v>
      </c>
      <c r="C68" s="14">
        <v>1334</v>
      </c>
      <c r="D68" s="14">
        <v>5163</v>
      </c>
      <c r="E68" s="14">
        <v>1200</v>
      </c>
      <c r="F68" s="14">
        <v>355</v>
      </c>
      <c r="G68" s="14">
        <v>0</v>
      </c>
      <c r="H68" s="14">
        <v>108</v>
      </c>
      <c r="I68" s="14">
        <v>30698</v>
      </c>
      <c r="J68" s="14"/>
      <c r="K68" s="14">
        <v>0</v>
      </c>
      <c r="L68" s="14">
        <v>1246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69</v>
      </c>
      <c r="U68" s="14">
        <v>230</v>
      </c>
      <c r="V68" s="14">
        <v>0</v>
      </c>
      <c r="W68" s="14">
        <v>60</v>
      </c>
      <c r="X68" s="14">
        <v>450</v>
      </c>
      <c r="Y68" s="14">
        <v>30</v>
      </c>
      <c r="Z68" s="14">
        <v>1902</v>
      </c>
      <c r="AA68" s="14">
        <v>0</v>
      </c>
      <c r="AB68" s="14">
        <v>0</v>
      </c>
      <c r="AC68" s="17">
        <v>13077.69</v>
      </c>
      <c r="AD68" s="18">
        <f t="shared" si="1"/>
        <v>1919.3036</v>
      </c>
      <c r="AE68" s="19">
        <f t="shared" si="0"/>
        <v>0.14676166815393238</v>
      </c>
    </row>
    <row r="69" spans="1:31" s="9" customFormat="1" ht="18.75" customHeight="1" x14ac:dyDescent="0.2">
      <c r="A69" s="14">
        <v>60</v>
      </c>
      <c r="B69" s="20" t="s">
        <v>101</v>
      </c>
      <c r="C69" s="14"/>
      <c r="D69" s="14">
        <v>4069</v>
      </c>
      <c r="E69" s="14">
        <v>45</v>
      </c>
      <c r="F69" s="14">
        <v>1090</v>
      </c>
      <c r="G69" s="14">
        <v>0</v>
      </c>
      <c r="H69" s="14">
        <v>188</v>
      </c>
      <c r="I69" s="14">
        <v>43531</v>
      </c>
      <c r="J69" s="14">
        <v>0</v>
      </c>
      <c r="K69" s="14">
        <v>0</v>
      </c>
      <c r="L69" s="14">
        <v>636</v>
      </c>
      <c r="M69" s="14">
        <v>0</v>
      </c>
      <c r="N69" s="14">
        <v>0</v>
      </c>
      <c r="O69" s="14">
        <v>10</v>
      </c>
      <c r="P69" s="14">
        <v>96</v>
      </c>
      <c r="Q69" s="14">
        <v>15</v>
      </c>
      <c r="R69" s="14">
        <v>208</v>
      </c>
      <c r="S69" s="14">
        <v>0</v>
      </c>
      <c r="T69" s="14">
        <v>50</v>
      </c>
      <c r="U69" s="14">
        <v>270</v>
      </c>
      <c r="V69" s="14">
        <v>0</v>
      </c>
      <c r="W69" s="14">
        <v>0</v>
      </c>
      <c r="X69" s="14">
        <v>410</v>
      </c>
      <c r="Y69" s="14">
        <v>27</v>
      </c>
      <c r="Z69" s="14">
        <v>353</v>
      </c>
      <c r="AA69" s="14">
        <v>3</v>
      </c>
      <c r="AB69" s="14">
        <v>0</v>
      </c>
      <c r="AC69" s="17">
        <v>8535.64</v>
      </c>
      <c r="AD69" s="18">
        <f t="shared" si="1"/>
        <v>1760.0657000000003</v>
      </c>
      <c r="AE69" s="19">
        <f t="shared" si="0"/>
        <v>0.20620196025136961</v>
      </c>
    </row>
    <row r="70" spans="1:31" s="9" customFormat="1" ht="18.75" customHeight="1" x14ac:dyDescent="0.2">
      <c r="A70" s="14">
        <v>61</v>
      </c>
      <c r="B70" s="20" t="s">
        <v>102</v>
      </c>
      <c r="C70" s="14">
        <v>190</v>
      </c>
      <c r="D70" s="14">
        <v>3990</v>
      </c>
      <c r="E70" s="14">
        <v>0</v>
      </c>
      <c r="F70" s="14">
        <v>895</v>
      </c>
      <c r="G70" s="14">
        <v>0</v>
      </c>
      <c r="H70" s="14">
        <v>0</v>
      </c>
      <c r="I70" s="14">
        <v>38315</v>
      </c>
      <c r="J70" s="14">
        <v>80000</v>
      </c>
      <c r="K70" s="14">
        <v>0</v>
      </c>
      <c r="L70" s="14">
        <v>2998</v>
      </c>
      <c r="M70" s="14">
        <v>0</v>
      </c>
      <c r="N70" s="14">
        <v>0</v>
      </c>
      <c r="O70" s="14">
        <v>480</v>
      </c>
      <c r="P70" s="14">
        <v>120</v>
      </c>
      <c r="Q70" s="14">
        <v>0</v>
      </c>
      <c r="R70" s="14">
        <v>0</v>
      </c>
      <c r="S70" s="14">
        <v>0</v>
      </c>
      <c r="T70" s="14">
        <v>161</v>
      </c>
      <c r="U70" s="14">
        <v>717</v>
      </c>
      <c r="V70" s="14">
        <v>36</v>
      </c>
      <c r="W70" s="14">
        <v>80</v>
      </c>
      <c r="X70" s="14">
        <v>558</v>
      </c>
      <c r="Y70" s="14">
        <v>223</v>
      </c>
      <c r="Z70" s="14">
        <v>1209</v>
      </c>
      <c r="AA70" s="14">
        <v>0</v>
      </c>
      <c r="AB70" s="14">
        <v>0</v>
      </c>
      <c r="AC70" s="17">
        <v>15642.33</v>
      </c>
      <c r="AD70" s="18">
        <f t="shared" si="1"/>
        <v>2389.4557999999997</v>
      </c>
      <c r="AE70" s="19">
        <f t="shared" si="0"/>
        <v>0.15275574674616887</v>
      </c>
    </row>
    <row r="71" spans="1:31" s="9" customFormat="1" ht="18.75" customHeight="1" x14ac:dyDescent="0.2">
      <c r="A71" s="14">
        <v>62</v>
      </c>
      <c r="B71" s="20" t="s">
        <v>103</v>
      </c>
      <c r="C71" s="14">
        <v>150</v>
      </c>
      <c r="D71" s="14">
        <v>3233</v>
      </c>
      <c r="E71" s="14"/>
      <c r="F71" s="14">
        <v>853</v>
      </c>
      <c r="G71" s="14"/>
      <c r="H71" s="14">
        <v>11</v>
      </c>
      <c r="I71" s="14">
        <v>26106</v>
      </c>
      <c r="J71" s="14"/>
      <c r="K71" s="14"/>
      <c r="L71" s="14">
        <v>5295</v>
      </c>
      <c r="M71" s="14"/>
      <c r="N71" s="14"/>
      <c r="O71" s="14">
        <v>619</v>
      </c>
      <c r="P71" s="14"/>
      <c r="Q71" s="14"/>
      <c r="R71" s="14"/>
      <c r="S71" s="14"/>
      <c r="T71" s="14"/>
      <c r="U71" s="14">
        <v>188</v>
      </c>
      <c r="V71" s="14"/>
      <c r="W71" s="14">
        <v>54</v>
      </c>
      <c r="X71" s="14">
        <v>352</v>
      </c>
      <c r="Y71" s="14">
        <v>156</v>
      </c>
      <c r="Z71" s="14">
        <v>739</v>
      </c>
      <c r="AA71" s="14"/>
      <c r="AB71" s="14"/>
      <c r="AC71" s="17">
        <v>12520.54</v>
      </c>
      <c r="AD71" s="18">
        <f t="shared" si="1"/>
        <v>1390.9564000000003</v>
      </c>
      <c r="AE71" s="19">
        <f t="shared" si="0"/>
        <v>0.11109396240098272</v>
      </c>
    </row>
    <row r="72" spans="1:31" s="9" customFormat="1" ht="18.75" customHeight="1" x14ac:dyDescent="0.2">
      <c r="A72" s="14">
        <v>63</v>
      </c>
      <c r="B72" s="20" t="s">
        <v>104</v>
      </c>
      <c r="C72" s="14">
        <v>250</v>
      </c>
      <c r="D72" s="14">
        <v>8150</v>
      </c>
      <c r="E72" s="14">
        <v>10000</v>
      </c>
      <c r="F72" s="14">
        <v>330</v>
      </c>
      <c r="G72" s="14"/>
      <c r="H72" s="14">
        <v>6</v>
      </c>
      <c r="I72" s="14">
        <v>82000</v>
      </c>
      <c r="J72" s="14"/>
      <c r="K72" s="14"/>
      <c r="L72" s="14"/>
      <c r="M72" s="14"/>
      <c r="N72" s="14"/>
      <c r="O72" s="14"/>
      <c r="P72" s="14">
        <v>22</v>
      </c>
      <c r="Q72" s="14"/>
      <c r="R72" s="14">
        <v>56</v>
      </c>
      <c r="S72" s="14"/>
      <c r="T72" s="14"/>
      <c r="U72" s="14">
        <v>390</v>
      </c>
      <c r="V72" s="14"/>
      <c r="W72" s="14">
        <v>69</v>
      </c>
      <c r="X72" s="14">
        <v>598</v>
      </c>
      <c r="Y72" s="14">
        <v>384</v>
      </c>
      <c r="Z72" s="14">
        <v>866</v>
      </c>
      <c r="AA72" s="14"/>
      <c r="AB72" s="14"/>
      <c r="AC72" s="17">
        <v>18675.88</v>
      </c>
      <c r="AD72" s="18">
        <f t="shared" si="1"/>
        <v>4454.5032000000001</v>
      </c>
      <c r="AE72" s="19">
        <f t="shared" si="0"/>
        <v>0.23851637513198842</v>
      </c>
    </row>
    <row r="73" spans="1:31" s="9" customFormat="1" ht="18.75" customHeight="1" x14ac:dyDescent="0.2">
      <c r="A73" s="14">
        <v>64</v>
      </c>
      <c r="B73" s="21" t="s">
        <v>105</v>
      </c>
      <c r="C73" s="14"/>
      <c r="D73" s="14">
        <v>951</v>
      </c>
      <c r="E73" s="14"/>
      <c r="F73" s="14">
        <v>66</v>
      </c>
      <c r="G73" s="14">
        <v>65</v>
      </c>
      <c r="H73" s="14">
        <v>3</v>
      </c>
      <c r="I73" s="14">
        <v>12512</v>
      </c>
      <c r="J73" s="14"/>
      <c r="K73" s="14"/>
      <c r="L73" s="14">
        <v>215</v>
      </c>
      <c r="M73" s="14"/>
      <c r="N73" s="14"/>
      <c r="O73" s="14">
        <v>27</v>
      </c>
      <c r="P73" s="14"/>
      <c r="Q73" s="14"/>
      <c r="R73" s="14">
        <v>8</v>
      </c>
      <c r="S73" s="14"/>
      <c r="T73" s="14">
        <v>25</v>
      </c>
      <c r="U73" s="14">
        <v>80</v>
      </c>
      <c r="V73" s="14"/>
      <c r="W73" s="14">
        <v>45</v>
      </c>
      <c r="X73" s="14">
        <v>160</v>
      </c>
      <c r="Y73" s="14">
        <v>468</v>
      </c>
      <c r="Z73" s="14">
        <v>98</v>
      </c>
      <c r="AA73" s="14"/>
      <c r="AB73" s="14"/>
      <c r="AC73" s="17">
        <v>13800.27</v>
      </c>
      <c r="AD73" s="18">
        <f t="shared" si="1"/>
        <v>598.43079999999998</v>
      </c>
      <c r="AE73" s="19">
        <f t="shared" si="0"/>
        <v>4.3363702304375203E-2</v>
      </c>
    </row>
    <row r="74" spans="1:31" s="9" customFormat="1" ht="18.75" customHeight="1" x14ac:dyDescent="0.2">
      <c r="A74" s="14">
        <v>65</v>
      </c>
      <c r="B74" s="20" t="s">
        <v>106</v>
      </c>
      <c r="C74" s="14">
        <v>135</v>
      </c>
      <c r="D74" s="14">
        <v>357</v>
      </c>
      <c r="E74" s="14">
        <v>550</v>
      </c>
      <c r="F74" s="14"/>
      <c r="G74" s="14"/>
      <c r="H74" s="14"/>
      <c r="I74" s="14">
        <v>13065</v>
      </c>
      <c r="J74" s="14">
        <v>9000</v>
      </c>
      <c r="K74" s="14"/>
      <c r="L74" s="14">
        <v>188</v>
      </c>
      <c r="M74" s="14"/>
      <c r="N74" s="14"/>
      <c r="O74" s="14"/>
      <c r="P74" s="14">
        <v>8</v>
      </c>
      <c r="Q74" s="14"/>
      <c r="R74" s="14"/>
      <c r="S74" s="14"/>
      <c r="T74" s="14">
        <v>50</v>
      </c>
      <c r="U74" s="14">
        <v>128</v>
      </c>
      <c r="V74" s="14"/>
      <c r="W74" s="14">
        <v>80</v>
      </c>
      <c r="X74" s="14">
        <v>572</v>
      </c>
      <c r="Y74" s="14">
        <v>88</v>
      </c>
      <c r="Z74" s="14"/>
      <c r="AA74" s="14"/>
      <c r="AB74" s="14">
        <v>28</v>
      </c>
      <c r="AC74" s="17">
        <v>12647.72</v>
      </c>
      <c r="AD74" s="18">
        <f t="shared" si="1"/>
        <v>765.33579999999984</v>
      </c>
      <c r="AE74" s="19">
        <f t="shared" si="0"/>
        <v>6.0511760222395808E-2</v>
      </c>
    </row>
    <row r="75" spans="1:31" s="9" customFormat="1" ht="18.75" customHeight="1" x14ac:dyDescent="0.2">
      <c r="A75" s="14">
        <v>66</v>
      </c>
      <c r="B75" s="20" t="s">
        <v>107</v>
      </c>
      <c r="C75" s="14">
        <v>20</v>
      </c>
      <c r="D75" s="14">
        <v>3777</v>
      </c>
      <c r="E75" s="14"/>
      <c r="F75" s="14">
        <v>77</v>
      </c>
      <c r="G75" s="14"/>
      <c r="H75" s="14">
        <v>1</v>
      </c>
      <c r="I75" s="14">
        <v>30125</v>
      </c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>
        <v>15</v>
      </c>
      <c r="U75" s="14">
        <v>444</v>
      </c>
      <c r="V75" s="14"/>
      <c r="W75" s="14">
        <v>12</v>
      </c>
      <c r="X75" s="14">
        <v>760</v>
      </c>
      <c r="Y75" s="14">
        <v>712</v>
      </c>
      <c r="Z75" s="14">
        <v>6</v>
      </c>
      <c r="AA75" s="14"/>
      <c r="AB75" s="14"/>
      <c r="AC75" s="17">
        <v>12778.48</v>
      </c>
      <c r="AD75" s="18">
        <f t="shared" si="1"/>
        <v>1700.355</v>
      </c>
      <c r="AE75" s="19">
        <f t="shared" ref="AE75:AE100" si="2">AD75/AC75</f>
        <v>0.1330639481378067</v>
      </c>
    </row>
    <row r="76" spans="1:31" s="9" customFormat="1" ht="18.75" customHeight="1" x14ac:dyDescent="0.2">
      <c r="A76" s="14">
        <v>67</v>
      </c>
      <c r="B76" s="20" t="s">
        <v>108</v>
      </c>
      <c r="C76" s="14">
        <v>683</v>
      </c>
      <c r="D76" s="14">
        <v>1856</v>
      </c>
      <c r="E76" s="14"/>
      <c r="F76" s="14">
        <v>78</v>
      </c>
      <c r="G76" s="14">
        <v>58</v>
      </c>
      <c r="H76" s="14"/>
      <c r="I76" s="14">
        <v>32900</v>
      </c>
      <c r="J76" s="14">
        <v>20800</v>
      </c>
      <c r="K76" s="14"/>
      <c r="L76" s="14">
        <v>2560</v>
      </c>
      <c r="M76" s="14"/>
      <c r="N76" s="14">
        <v>240</v>
      </c>
      <c r="O76" s="14"/>
      <c r="P76" s="14"/>
      <c r="Q76" s="14"/>
      <c r="R76" s="14"/>
      <c r="S76" s="14"/>
      <c r="T76" s="14">
        <v>65</v>
      </c>
      <c r="U76" s="14">
        <v>450</v>
      </c>
      <c r="V76" s="14"/>
      <c r="W76" s="14">
        <v>43</v>
      </c>
      <c r="X76" s="14">
        <v>290</v>
      </c>
      <c r="Y76" s="14">
        <v>30</v>
      </c>
      <c r="Z76" s="14">
        <v>167</v>
      </c>
      <c r="AA76" s="14"/>
      <c r="AB76" s="14"/>
      <c r="AC76" s="26">
        <v>9531.76</v>
      </c>
      <c r="AD76" s="18">
        <f t="shared" si="1"/>
        <v>980.39400000000012</v>
      </c>
      <c r="AE76" s="19">
        <f t="shared" si="2"/>
        <v>0.10285550622340471</v>
      </c>
    </row>
    <row r="77" spans="1:31" s="9" customFormat="1" ht="18.75" customHeight="1" x14ac:dyDescent="0.2">
      <c r="A77" s="14">
        <v>68</v>
      </c>
      <c r="B77" s="20" t="s">
        <v>109</v>
      </c>
      <c r="C77" s="14"/>
      <c r="D77" s="14">
        <v>1069</v>
      </c>
      <c r="E77" s="14">
        <v>150</v>
      </c>
      <c r="F77" s="14">
        <v>44</v>
      </c>
      <c r="G77" s="14">
        <v>18</v>
      </c>
      <c r="H77" s="14"/>
      <c r="I77" s="14">
        <v>28580</v>
      </c>
      <c r="J77" s="14"/>
      <c r="K77" s="14"/>
      <c r="L77" s="14">
        <v>710</v>
      </c>
      <c r="M77" s="14"/>
      <c r="N77" s="14"/>
      <c r="O77" s="14">
        <v>210</v>
      </c>
      <c r="P77" s="14"/>
      <c r="Q77" s="14"/>
      <c r="R77" s="14"/>
      <c r="S77" s="14"/>
      <c r="T77" s="14">
        <v>145</v>
      </c>
      <c r="U77" s="14">
        <v>270</v>
      </c>
      <c r="V77" s="14"/>
      <c r="W77" s="14">
        <v>105</v>
      </c>
      <c r="X77" s="14">
        <v>180</v>
      </c>
      <c r="Y77" s="14">
        <v>276</v>
      </c>
      <c r="Z77" s="14">
        <v>185</v>
      </c>
      <c r="AA77" s="14"/>
      <c r="AB77" s="14"/>
      <c r="AC77" s="17">
        <v>9927.4699999999993</v>
      </c>
      <c r="AD77" s="18">
        <f t="shared" si="1"/>
        <v>708.76199999999994</v>
      </c>
      <c r="AE77" s="19">
        <f t="shared" si="2"/>
        <v>7.1394020833102492E-2</v>
      </c>
    </row>
    <row r="78" spans="1:31" s="9" customFormat="1" ht="18.75" customHeight="1" x14ac:dyDescent="0.2">
      <c r="A78" s="14">
        <v>69</v>
      </c>
      <c r="B78" s="20" t="s">
        <v>110</v>
      </c>
      <c r="C78" s="14"/>
      <c r="D78" s="14">
        <v>2855</v>
      </c>
      <c r="E78" s="14">
        <v>30</v>
      </c>
      <c r="F78" s="14">
        <v>146</v>
      </c>
      <c r="G78" s="14">
        <v>0</v>
      </c>
      <c r="H78" s="14">
        <v>6</v>
      </c>
      <c r="I78" s="14">
        <v>33856</v>
      </c>
      <c r="J78" s="14">
        <v>0</v>
      </c>
      <c r="K78" s="14">
        <v>0</v>
      </c>
      <c r="L78" s="14">
        <v>1230</v>
      </c>
      <c r="M78" s="14">
        <v>0</v>
      </c>
      <c r="N78" s="14">
        <v>0</v>
      </c>
      <c r="O78" s="14">
        <v>133</v>
      </c>
      <c r="P78" s="14">
        <v>13</v>
      </c>
      <c r="Q78" s="14">
        <v>0</v>
      </c>
      <c r="R78" s="14">
        <v>55</v>
      </c>
      <c r="S78" s="14"/>
      <c r="T78" s="14">
        <v>0</v>
      </c>
      <c r="U78" s="14">
        <v>575</v>
      </c>
      <c r="V78" s="14">
        <v>0</v>
      </c>
      <c r="W78" s="14">
        <v>9</v>
      </c>
      <c r="X78" s="14">
        <v>561</v>
      </c>
      <c r="Y78" s="14">
        <v>120</v>
      </c>
      <c r="Z78" s="14">
        <v>1118</v>
      </c>
      <c r="AA78" s="14">
        <v>0</v>
      </c>
      <c r="AB78" s="14"/>
      <c r="AC78" s="17">
        <v>14262.37</v>
      </c>
      <c r="AD78" s="18">
        <f t="shared" ref="AD78:AD100" si="3">(C78*0.016)+(D78*0.16)+(E78*0.2)+(F78*0.4)+(G78*0.5)+(H78*0.6)+(I78*0.003)+(J78*0.005)+(K78*0.0036)+(L78*0.0036)+(M78*0.005)+(N78*0.003)+(O78*0.0056)+(P78*0.008)+(Q78*0.0003)+(R78*0.0012)+(S78*0.16)+(T78*0.2)+(U78*0.34)+(V78*0.7)+(W78*0.24)+(X78*0.7)+(Y78*0.4)+(Z78*0.05)+(AA78*0.005)+(AB78*0.1)</f>
        <v>1325.9708000000003</v>
      </c>
      <c r="AE78" s="19">
        <f t="shared" si="2"/>
        <v>9.2969878077766896E-2</v>
      </c>
    </row>
    <row r="79" spans="1:31" s="9" customFormat="1" ht="18.75" customHeight="1" x14ac:dyDescent="0.2">
      <c r="A79" s="14">
        <v>70</v>
      </c>
      <c r="B79" s="20" t="s">
        <v>111</v>
      </c>
      <c r="C79" s="14"/>
      <c r="D79" s="14">
        <v>362</v>
      </c>
      <c r="E79" s="14"/>
      <c r="F79" s="14">
        <v>28</v>
      </c>
      <c r="G79" s="14"/>
      <c r="H79" s="14">
        <v>1</v>
      </c>
      <c r="I79" s="14">
        <v>13652</v>
      </c>
      <c r="J79" s="14">
        <v>2852</v>
      </c>
      <c r="K79" s="14">
        <v>765</v>
      </c>
      <c r="L79" s="14">
        <v>670</v>
      </c>
      <c r="M79" s="14"/>
      <c r="N79" s="14"/>
      <c r="O79" s="14"/>
      <c r="P79" s="14"/>
      <c r="Q79" s="14"/>
      <c r="R79" s="14"/>
      <c r="S79" s="14"/>
      <c r="T79" s="14">
        <v>26</v>
      </c>
      <c r="U79" s="14">
        <v>106</v>
      </c>
      <c r="V79" s="14">
        <v>79</v>
      </c>
      <c r="W79" s="14">
        <v>5</v>
      </c>
      <c r="X79" s="14">
        <v>117</v>
      </c>
      <c r="Y79" s="14">
        <v>30</v>
      </c>
      <c r="Z79" s="14">
        <v>649</v>
      </c>
      <c r="AA79" s="14"/>
      <c r="AB79" s="14"/>
      <c r="AC79" s="17">
        <v>7248.82</v>
      </c>
      <c r="AD79" s="18">
        <f t="shared" si="3"/>
        <v>354.19199999999995</v>
      </c>
      <c r="AE79" s="19">
        <f t="shared" si="2"/>
        <v>4.8862021680770105E-2</v>
      </c>
    </row>
    <row r="80" spans="1:31" s="9" customFormat="1" ht="18.75" customHeight="1" x14ac:dyDescent="0.2">
      <c r="A80" s="14">
        <v>71</v>
      </c>
      <c r="B80" s="20" t="s">
        <v>112</v>
      </c>
      <c r="C80" s="14">
        <v>160</v>
      </c>
      <c r="D80" s="14">
        <v>2112</v>
      </c>
      <c r="E80" s="14">
        <v>71</v>
      </c>
      <c r="F80" s="14">
        <v>129</v>
      </c>
      <c r="G80" s="14">
        <v>20</v>
      </c>
      <c r="H80" s="14">
        <v>8</v>
      </c>
      <c r="I80" s="14">
        <v>45925</v>
      </c>
      <c r="J80" s="14">
        <v>980</v>
      </c>
      <c r="K80" s="14">
        <v>85</v>
      </c>
      <c r="L80" s="14">
        <v>1581</v>
      </c>
      <c r="M80" s="14">
        <v>561</v>
      </c>
      <c r="N80" s="14">
        <v>157</v>
      </c>
      <c r="O80" s="14">
        <v>911</v>
      </c>
      <c r="P80" s="14">
        <v>50</v>
      </c>
      <c r="Q80" s="14">
        <v>100</v>
      </c>
      <c r="R80" s="14">
        <v>110</v>
      </c>
      <c r="S80" s="14"/>
      <c r="T80" s="14">
        <v>9</v>
      </c>
      <c r="U80" s="14">
        <v>156</v>
      </c>
      <c r="V80" s="14">
        <v>0</v>
      </c>
      <c r="W80" s="14">
        <v>26</v>
      </c>
      <c r="X80" s="14">
        <v>275</v>
      </c>
      <c r="Y80" s="14">
        <v>51</v>
      </c>
      <c r="Z80" s="14">
        <v>750</v>
      </c>
      <c r="AA80" s="14">
        <v>8</v>
      </c>
      <c r="AB80" s="14">
        <v>7</v>
      </c>
      <c r="AC80" s="17">
        <v>15527.44</v>
      </c>
      <c r="AD80" s="18">
        <f t="shared" si="3"/>
        <v>890.91219999999976</v>
      </c>
      <c r="AE80" s="19">
        <f t="shared" si="2"/>
        <v>5.7376631305611207E-2</v>
      </c>
    </row>
    <row r="81" spans="1:31" s="9" customFormat="1" ht="18.75" customHeight="1" x14ac:dyDescent="0.2">
      <c r="A81" s="14">
        <v>72</v>
      </c>
      <c r="B81" s="20" t="s">
        <v>113</v>
      </c>
      <c r="C81" s="14"/>
      <c r="D81" s="14">
        <v>1971</v>
      </c>
      <c r="E81" s="14"/>
      <c r="F81" s="14">
        <v>192</v>
      </c>
      <c r="G81" s="14"/>
      <c r="H81" s="14">
        <v>5</v>
      </c>
      <c r="I81" s="14">
        <v>43036</v>
      </c>
      <c r="J81" s="14"/>
      <c r="K81" s="14"/>
      <c r="L81" s="14">
        <v>3513</v>
      </c>
      <c r="M81" s="14"/>
      <c r="N81" s="14"/>
      <c r="O81" s="14">
        <v>46</v>
      </c>
      <c r="P81" s="14">
        <v>46</v>
      </c>
      <c r="Q81" s="14">
        <v>660</v>
      </c>
      <c r="R81" s="14">
        <v>571</v>
      </c>
      <c r="S81" s="14"/>
      <c r="T81" s="14">
        <v>34</v>
      </c>
      <c r="U81" s="14">
        <v>196</v>
      </c>
      <c r="V81" s="14"/>
      <c r="W81" s="14">
        <v>27</v>
      </c>
      <c r="X81" s="14">
        <v>278</v>
      </c>
      <c r="Y81" s="14"/>
      <c r="Z81" s="14"/>
      <c r="AA81" s="14"/>
      <c r="AB81" s="14"/>
      <c r="AC81" s="17">
        <v>12747.86</v>
      </c>
      <c r="AD81" s="18">
        <f t="shared" si="3"/>
        <v>812.94360000000006</v>
      </c>
      <c r="AE81" s="19">
        <f t="shared" si="2"/>
        <v>6.3770985875276326E-2</v>
      </c>
    </row>
    <row r="82" spans="1:31" s="9" customFormat="1" ht="18.75" customHeight="1" x14ac:dyDescent="0.2">
      <c r="A82" s="14">
        <v>73</v>
      </c>
      <c r="B82" s="20" t="s">
        <v>114</v>
      </c>
      <c r="C82" s="14"/>
      <c r="D82" s="14"/>
      <c r="E82" s="14">
        <v>1308</v>
      </c>
      <c r="F82" s="14"/>
      <c r="G82" s="14">
        <v>81</v>
      </c>
      <c r="H82" s="14">
        <v>4</v>
      </c>
      <c r="I82" s="14">
        <v>41323</v>
      </c>
      <c r="J82" s="14">
        <v>0</v>
      </c>
      <c r="K82" s="14">
        <v>0</v>
      </c>
      <c r="L82" s="14">
        <v>697</v>
      </c>
      <c r="M82" s="14">
        <v>1882</v>
      </c>
      <c r="N82" s="14">
        <v>0</v>
      </c>
      <c r="O82" s="14">
        <v>125</v>
      </c>
      <c r="P82" s="14">
        <v>43</v>
      </c>
      <c r="Q82" s="14">
        <v>50</v>
      </c>
      <c r="R82" s="14">
        <v>145</v>
      </c>
      <c r="S82" s="14"/>
      <c r="T82" s="14">
        <v>0</v>
      </c>
      <c r="U82" s="14">
        <v>8</v>
      </c>
      <c r="V82" s="14">
        <v>0</v>
      </c>
      <c r="W82" s="14">
        <v>0</v>
      </c>
      <c r="X82" s="14">
        <v>87</v>
      </c>
      <c r="Y82" s="14">
        <v>13</v>
      </c>
      <c r="Z82" s="14">
        <v>642</v>
      </c>
      <c r="AA82" s="14"/>
      <c r="AB82" s="14"/>
      <c r="AC82" s="17">
        <v>11143.73</v>
      </c>
      <c r="AD82" s="18">
        <f t="shared" si="3"/>
        <v>542.5412</v>
      </c>
      <c r="AE82" s="19">
        <f t="shared" si="2"/>
        <v>4.8685781152271276E-2</v>
      </c>
    </row>
    <row r="83" spans="1:31" s="9" customFormat="1" ht="18.75" customHeight="1" x14ac:dyDescent="0.2">
      <c r="A83" s="14">
        <v>74</v>
      </c>
      <c r="B83" s="20" t="s">
        <v>115</v>
      </c>
      <c r="C83" s="14">
        <v>4160</v>
      </c>
      <c r="D83" s="14">
        <v>32</v>
      </c>
      <c r="E83" s="14">
        <v>433</v>
      </c>
      <c r="F83" s="14">
        <v>0</v>
      </c>
      <c r="G83" s="14">
        <v>2741</v>
      </c>
      <c r="H83" s="14">
        <v>22</v>
      </c>
      <c r="I83" s="14">
        <v>41167</v>
      </c>
      <c r="J83" s="14">
        <v>1972</v>
      </c>
      <c r="K83" s="14"/>
      <c r="L83" s="14">
        <v>3090</v>
      </c>
      <c r="M83" s="14"/>
      <c r="N83" s="14"/>
      <c r="O83" s="14">
        <v>825</v>
      </c>
      <c r="P83" s="14">
        <v>130</v>
      </c>
      <c r="Q83" s="14"/>
      <c r="R83" s="14">
        <v>312</v>
      </c>
      <c r="S83" s="14"/>
      <c r="T83" s="14"/>
      <c r="U83" s="14"/>
      <c r="V83" s="14"/>
      <c r="W83" s="14">
        <v>30</v>
      </c>
      <c r="X83" s="14">
        <v>249</v>
      </c>
      <c r="Y83" s="14">
        <v>4</v>
      </c>
      <c r="Z83" s="14">
        <v>261</v>
      </c>
      <c r="AA83" s="14"/>
      <c r="AB83" s="14"/>
      <c r="AC83" s="17">
        <v>15441.48</v>
      </c>
      <c r="AD83" s="18">
        <f t="shared" si="3"/>
        <v>1888.6493999999996</v>
      </c>
      <c r="AE83" s="19">
        <f t="shared" si="2"/>
        <v>0.1223101283037636</v>
      </c>
    </row>
    <row r="84" spans="1:31" s="9" customFormat="1" ht="18.75" customHeight="1" x14ac:dyDescent="0.2">
      <c r="A84" s="14">
        <v>75</v>
      </c>
      <c r="B84" s="20" t="s">
        <v>116</v>
      </c>
      <c r="C84" s="14">
        <v>360</v>
      </c>
      <c r="D84" s="14">
        <v>442</v>
      </c>
      <c r="E84" s="14">
        <v>1469</v>
      </c>
      <c r="F84" s="14">
        <v>174</v>
      </c>
      <c r="G84" s="14">
        <v>187</v>
      </c>
      <c r="H84" s="14">
        <v>3</v>
      </c>
      <c r="I84" s="14">
        <v>44258</v>
      </c>
      <c r="J84" s="14">
        <v>14040</v>
      </c>
      <c r="K84" s="14">
        <v>2790</v>
      </c>
      <c r="L84" s="14">
        <v>1926</v>
      </c>
      <c r="M84" s="14">
        <v>1545</v>
      </c>
      <c r="N84" s="14">
        <v>1227</v>
      </c>
      <c r="O84" s="14">
        <v>758</v>
      </c>
      <c r="P84" s="14">
        <v>142</v>
      </c>
      <c r="Q84" s="14">
        <v>200</v>
      </c>
      <c r="R84" s="14">
        <v>900</v>
      </c>
      <c r="S84" s="14">
        <v>0</v>
      </c>
      <c r="T84" s="14">
        <v>10</v>
      </c>
      <c r="U84" s="14">
        <v>46</v>
      </c>
      <c r="V84" s="14">
        <v>1</v>
      </c>
      <c r="W84" s="14">
        <v>45</v>
      </c>
      <c r="X84" s="14">
        <v>386</v>
      </c>
      <c r="Y84" s="14">
        <v>59</v>
      </c>
      <c r="Z84" s="14">
        <v>465</v>
      </c>
      <c r="AA84" s="14">
        <v>24</v>
      </c>
      <c r="AB84" s="14">
        <v>4</v>
      </c>
      <c r="AC84" s="17">
        <v>9242.1</v>
      </c>
      <c r="AD84" s="18">
        <f t="shared" si="3"/>
        <v>1119.7683999999999</v>
      </c>
      <c r="AE84" s="19">
        <f t="shared" si="2"/>
        <v>0.1211595200225057</v>
      </c>
    </row>
    <row r="85" spans="1:31" s="9" customFormat="1" ht="18.75" customHeight="1" x14ac:dyDescent="0.2">
      <c r="A85" s="14">
        <v>76</v>
      </c>
      <c r="B85" s="20" t="s">
        <v>117</v>
      </c>
      <c r="C85" s="14">
        <v>550</v>
      </c>
      <c r="D85" s="14">
        <v>5885</v>
      </c>
      <c r="E85" s="14">
        <v>0</v>
      </c>
      <c r="F85" s="14">
        <v>77</v>
      </c>
      <c r="G85" s="14">
        <v>0</v>
      </c>
      <c r="H85" s="14">
        <v>4</v>
      </c>
      <c r="I85" s="14">
        <v>39344</v>
      </c>
      <c r="J85" s="14">
        <v>0</v>
      </c>
      <c r="K85" s="14">
        <v>0</v>
      </c>
      <c r="L85" s="14">
        <v>3452</v>
      </c>
      <c r="M85" s="14">
        <v>0</v>
      </c>
      <c r="N85" s="14">
        <v>4000</v>
      </c>
      <c r="O85" s="14">
        <v>504</v>
      </c>
      <c r="P85" s="14">
        <v>115</v>
      </c>
      <c r="Q85" s="14">
        <v>708</v>
      </c>
      <c r="R85" s="14">
        <v>297</v>
      </c>
      <c r="S85" s="14">
        <v>0</v>
      </c>
      <c r="T85" s="14">
        <v>22</v>
      </c>
      <c r="U85" s="14">
        <v>71</v>
      </c>
      <c r="V85" s="14">
        <v>0</v>
      </c>
      <c r="W85" s="14">
        <v>50</v>
      </c>
      <c r="X85" s="14">
        <v>185</v>
      </c>
      <c r="Y85" s="14">
        <v>6</v>
      </c>
      <c r="Z85" s="14">
        <v>237</v>
      </c>
      <c r="AA85" s="14">
        <v>0</v>
      </c>
      <c r="AB85" s="14">
        <v>31</v>
      </c>
      <c r="AC85" s="17">
        <v>10542.62</v>
      </c>
      <c r="AD85" s="18">
        <f t="shared" si="3"/>
        <v>1317.7603999999999</v>
      </c>
      <c r="AE85" s="19">
        <f t="shared" si="2"/>
        <v>0.12499363535819367</v>
      </c>
    </row>
    <row r="86" spans="1:31" s="9" customFormat="1" ht="18.75" customHeight="1" x14ac:dyDescent="0.2">
      <c r="A86" s="14">
        <v>77</v>
      </c>
      <c r="B86" s="20" t="s">
        <v>118</v>
      </c>
      <c r="C86" s="14">
        <v>0</v>
      </c>
      <c r="D86" s="14">
        <v>1043</v>
      </c>
      <c r="E86" s="14">
        <v>0</v>
      </c>
      <c r="F86" s="14">
        <v>59</v>
      </c>
      <c r="G86" s="14">
        <v>0</v>
      </c>
      <c r="H86" s="14">
        <v>0</v>
      </c>
      <c r="I86" s="14">
        <v>0</v>
      </c>
      <c r="J86" s="14">
        <v>40000</v>
      </c>
      <c r="K86" s="14">
        <v>0</v>
      </c>
      <c r="L86" s="14">
        <v>1271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50</v>
      </c>
      <c r="S86" s="14">
        <v>0</v>
      </c>
      <c r="T86" s="14">
        <v>0</v>
      </c>
      <c r="U86" s="14">
        <v>240</v>
      </c>
      <c r="V86" s="14">
        <v>0</v>
      </c>
      <c r="W86" s="14">
        <v>3</v>
      </c>
      <c r="X86" s="14">
        <v>377</v>
      </c>
      <c r="Y86" s="14">
        <v>163</v>
      </c>
      <c r="Z86" s="14">
        <v>1500</v>
      </c>
      <c r="AA86" s="14">
        <v>0</v>
      </c>
      <c r="AB86" s="14">
        <v>0</v>
      </c>
      <c r="AC86" s="17">
        <v>12675.3</v>
      </c>
      <c r="AD86" s="18">
        <f t="shared" si="3"/>
        <v>881.53560000000016</v>
      </c>
      <c r="AE86" s="19">
        <f t="shared" si="2"/>
        <v>6.9547513668315561E-2</v>
      </c>
    </row>
    <row r="87" spans="1:31" s="9" customFormat="1" ht="18.75" customHeight="1" x14ac:dyDescent="0.2">
      <c r="A87" s="14">
        <v>78</v>
      </c>
      <c r="B87" s="21" t="s">
        <v>119</v>
      </c>
      <c r="C87" s="14">
        <v>0</v>
      </c>
      <c r="D87" s="14">
        <v>1070</v>
      </c>
      <c r="E87" s="14">
        <v>0</v>
      </c>
      <c r="F87" s="14">
        <v>37</v>
      </c>
      <c r="G87" s="14">
        <v>0</v>
      </c>
      <c r="H87" s="14">
        <v>0</v>
      </c>
      <c r="I87" s="14">
        <v>51200</v>
      </c>
      <c r="J87" s="14">
        <v>0</v>
      </c>
      <c r="K87" s="14">
        <v>0</v>
      </c>
      <c r="L87" s="14">
        <v>950</v>
      </c>
      <c r="M87" s="14">
        <v>0</v>
      </c>
      <c r="N87" s="14">
        <v>0</v>
      </c>
      <c r="O87" s="14">
        <v>590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72</v>
      </c>
      <c r="Y87" s="14">
        <v>0</v>
      </c>
      <c r="Z87" s="14">
        <v>460</v>
      </c>
      <c r="AA87" s="14">
        <v>0</v>
      </c>
      <c r="AB87" s="14">
        <v>0</v>
      </c>
      <c r="AC87" s="17">
        <v>12783.71</v>
      </c>
      <c r="AD87" s="18">
        <f t="shared" si="3"/>
        <v>419.72399999999999</v>
      </c>
      <c r="AE87" s="19">
        <f t="shared" si="2"/>
        <v>3.2832722269200414E-2</v>
      </c>
    </row>
    <row r="88" spans="1:31" s="9" customFormat="1" ht="18.75" customHeight="1" x14ac:dyDescent="0.2">
      <c r="A88" s="14">
        <v>79</v>
      </c>
      <c r="B88" s="21" t="s">
        <v>120</v>
      </c>
      <c r="C88" s="14">
        <v>41</v>
      </c>
      <c r="D88" s="14">
        <v>374</v>
      </c>
      <c r="E88" s="14"/>
      <c r="F88" s="14">
        <v>89</v>
      </c>
      <c r="G88" s="14">
        <v>3</v>
      </c>
      <c r="H88" s="14">
        <v>5</v>
      </c>
      <c r="I88" s="14">
        <v>22955</v>
      </c>
      <c r="J88" s="14">
        <v>0</v>
      </c>
      <c r="K88" s="14">
        <v>0</v>
      </c>
      <c r="L88" s="14">
        <v>574</v>
      </c>
      <c r="M88" s="14">
        <v>0</v>
      </c>
      <c r="N88" s="14">
        <v>0</v>
      </c>
      <c r="O88" s="14">
        <v>0</v>
      </c>
      <c r="P88" s="14">
        <v>3</v>
      </c>
      <c r="Q88" s="14">
        <v>0</v>
      </c>
      <c r="R88" s="14">
        <v>58</v>
      </c>
      <c r="S88" s="14">
        <v>0</v>
      </c>
      <c r="T88" s="14">
        <v>0</v>
      </c>
      <c r="U88" s="14">
        <v>2</v>
      </c>
      <c r="V88" s="14"/>
      <c r="W88" s="14">
        <v>45</v>
      </c>
      <c r="X88" s="14">
        <v>175</v>
      </c>
      <c r="Y88" s="14">
        <v>6</v>
      </c>
      <c r="Z88" s="14">
        <v>108</v>
      </c>
      <c r="AA88" s="14">
        <v>0</v>
      </c>
      <c r="AB88" s="14">
        <v>9</v>
      </c>
      <c r="AC88" s="17">
        <v>14700.83</v>
      </c>
      <c r="AD88" s="18">
        <f t="shared" si="3"/>
        <v>314.30099999999993</v>
      </c>
      <c r="AE88" s="19">
        <f t="shared" si="2"/>
        <v>2.1379813248639697E-2</v>
      </c>
    </row>
    <row r="89" spans="1:31" s="9" customFormat="1" ht="18.75" customHeight="1" x14ac:dyDescent="0.2">
      <c r="A89" s="14">
        <v>80</v>
      </c>
      <c r="B89" s="21" t="s">
        <v>121</v>
      </c>
      <c r="C89" s="10">
        <v>1000</v>
      </c>
      <c r="D89" s="14">
        <v>1600</v>
      </c>
      <c r="E89" s="14">
        <v>1200</v>
      </c>
      <c r="F89" s="14">
        <v>395</v>
      </c>
      <c r="G89" s="14">
        <v>1500</v>
      </c>
      <c r="H89" s="14">
        <v>15</v>
      </c>
      <c r="I89" s="14">
        <v>5000</v>
      </c>
      <c r="J89" s="14">
        <v>65000</v>
      </c>
      <c r="K89" s="14"/>
      <c r="L89" s="14">
        <v>478</v>
      </c>
      <c r="M89" s="14"/>
      <c r="N89" s="14"/>
      <c r="O89" s="14"/>
      <c r="P89" s="14"/>
      <c r="Q89" s="14"/>
      <c r="R89" s="14">
        <v>340</v>
      </c>
      <c r="S89" s="14"/>
      <c r="T89" s="14"/>
      <c r="U89" s="14">
        <v>16</v>
      </c>
      <c r="V89" s="14"/>
      <c r="W89" s="14"/>
      <c r="X89" s="14">
        <v>3</v>
      </c>
      <c r="Y89" s="14">
        <v>100</v>
      </c>
      <c r="Z89" s="14">
        <v>391</v>
      </c>
      <c r="AA89" s="14"/>
      <c r="AB89" s="14"/>
      <c r="AC89" s="17">
        <v>2873.23</v>
      </c>
      <c r="AD89" s="18">
        <f t="shared" si="3"/>
        <v>1838.2187999999999</v>
      </c>
      <c r="AE89" s="19">
        <f t="shared" si="2"/>
        <v>0.63977433063138001</v>
      </c>
    </row>
    <row r="90" spans="1:31" s="9" customFormat="1" ht="18.75" customHeight="1" x14ac:dyDescent="0.2">
      <c r="A90" s="14">
        <v>81</v>
      </c>
      <c r="B90" s="21" t="s">
        <v>122</v>
      </c>
      <c r="C90" s="14">
        <v>276</v>
      </c>
      <c r="D90" s="14">
        <v>71</v>
      </c>
      <c r="E90" s="14">
        <v>642</v>
      </c>
      <c r="F90" s="14">
        <v>44</v>
      </c>
      <c r="G90" s="14">
        <v>75</v>
      </c>
      <c r="H90" s="14">
        <v>2</v>
      </c>
      <c r="I90" s="14">
        <v>18989</v>
      </c>
      <c r="J90" s="14">
        <v>25000</v>
      </c>
      <c r="K90" s="14">
        <v>0</v>
      </c>
      <c r="L90" s="14">
        <v>418</v>
      </c>
      <c r="M90" s="14">
        <v>0</v>
      </c>
      <c r="N90" s="14">
        <v>0</v>
      </c>
      <c r="O90" s="14">
        <v>617</v>
      </c>
      <c r="P90" s="14">
        <v>30</v>
      </c>
      <c r="Q90" s="14">
        <v>0</v>
      </c>
      <c r="R90" s="14">
        <v>165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32</v>
      </c>
      <c r="Y90" s="14">
        <v>0</v>
      </c>
      <c r="Z90" s="14">
        <v>399</v>
      </c>
      <c r="AA90" s="14">
        <v>0</v>
      </c>
      <c r="AB90" s="14">
        <v>0</v>
      </c>
      <c r="AC90" s="17">
        <v>6219.83</v>
      </c>
      <c r="AD90" s="18">
        <f t="shared" si="3"/>
        <v>430.19099999999992</v>
      </c>
      <c r="AE90" s="19">
        <f t="shared" si="2"/>
        <v>6.9164430539098321E-2</v>
      </c>
    </row>
    <row r="91" spans="1:31" s="9" customFormat="1" ht="18.75" customHeight="1" x14ac:dyDescent="0.2">
      <c r="A91" s="14">
        <v>82</v>
      </c>
      <c r="B91" s="20" t="s">
        <v>123</v>
      </c>
      <c r="C91" s="14">
        <v>108</v>
      </c>
      <c r="D91" s="14">
        <v>474</v>
      </c>
      <c r="E91" s="14">
        <v>1868</v>
      </c>
      <c r="F91" s="14">
        <v>61</v>
      </c>
      <c r="G91" s="14">
        <v>148</v>
      </c>
      <c r="H91" s="14">
        <v>8</v>
      </c>
      <c r="I91" s="14">
        <v>11000</v>
      </c>
      <c r="J91" s="14">
        <v>11557</v>
      </c>
      <c r="K91" s="14">
        <v>3175</v>
      </c>
      <c r="L91" s="14">
        <v>1088</v>
      </c>
      <c r="M91" s="14">
        <v>1492</v>
      </c>
      <c r="N91" s="14">
        <v>1264</v>
      </c>
      <c r="O91" s="14">
        <v>449</v>
      </c>
      <c r="P91" s="14">
        <v>198</v>
      </c>
      <c r="Q91" s="14"/>
      <c r="R91" s="14">
        <v>170</v>
      </c>
      <c r="S91" s="14"/>
      <c r="T91" s="14"/>
      <c r="U91" s="14">
        <v>30</v>
      </c>
      <c r="V91" s="14"/>
      <c r="W91" s="14">
        <v>40</v>
      </c>
      <c r="X91" s="14">
        <v>359</v>
      </c>
      <c r="Y91" s="14">
        <v>409</v>
      </c>
      <c r="Z91" s="14">
        <v>139</v>
      </c>
      <c r="AA91" s="14"/>
      <c r="AB91" s="14"/>
      <c r="AC91" s="17">
        <v>16579.026600000001</v>
      </c>
      <c r="AD91" s="18">
        <f t="shared" si="3"/>
        <v>1117.7041999999999</v>
      </c>
      <c r="AE91" s="19">
        <f t="shared" si="2"/>
        <v>6.7416756542268877E-2</v>
      </c>
    </row>
    <row r="92" spans="1:31" s="9" customFormat="1" ht="18.75" customHeight="1" x14ac:dyDescent="0.2">
      <c r="A92" s="14">
        <v>83</v>
      </c>
      <c r="B92" s="20" t="s">
        <v>124</v>
      </c>
      <c r="C92" s="14">
        <v>485</v>
      </c>
      <c r="D92" s="14">
        <v>1185</v>
      </c>
      <c r="E92" s="14">
        <v>0</v>
      </c>
      <c r="F92" s="14">
        <v>117</v>
      </c>
      <c r="G92" s="14">
        <v>0</v>
      </c>
      <c r="H92" s="14">
        <v>5</v>
      </c>
      <c r="I92" s="14">
        <v>30442</v>
      </c>
      <c r="J92" s="14"/>
      <c r="K92" s="14"/>
      <c r="L92" s="14">
        <v>1549</v>
      </c>
      <c r="M92" s="14"/>
      <c r="N92" s="14">
        <v>90</v>
      </c>
      <c r="O92" s="14">
        <v>1147</v>
      </c>
      <c r="P92" s="14">
        <v>16</v>
      </c>
      <c r="Q92" s="14"/>
      <c r="R92" s="14">
        <v>85</v>
      </c>
      <c r="S92" s="14"/>
      <c r="T92" s="14">
        <v>12</v>
      </c>
      <c r="U92" s="14">
        <v>40</v>
      </c>
      <c r="V92" s="14">
        <v>0</v>
      </c>
      <c r="W92" s="14">
        <v>13</v>
      </c>
      <c r="X92" s="14">
        <v>111</v>
      </c>
      <c r="Y92" s="14">
        <v>155</v>
      </c>
      <c r="Z92" s="14">
        <v>61</v>
      </c>
      <c r="AA92" s="14"/>
      <c r="AB92" s="14">
        <v>3</v>
      </c>
      <c r="AC92" s="17">
        <v>11748.93</v>
      </c>
      <c r="AD92" s="18">
        <f t="shared" si="3"/>
        <v>513.15559999999982</v>
      </c>
      <c r="AE92" s="19">
        <f t="shared" si="2"/>
        <v>4.367679439744724E-2</v>
      </c>
    </row>
    <row r="93" spans="1:31" s="9" customFormat="1" ht="18.75" customHeight="1" x14ac:dyDescent="0.2">
      <c r="A93" s="14">
        <v>84</v>
      </c>
      <c r="B93" s="20" t="s">
        <v>125</v>
      </c>
      <c r="C93" s="14">
        <v>212</v>
      </c>
      <c r="D93" s="14">
        <v>0</v>
      </c>
      <c r="E93" s="14">
        <v>2051</v>
      </c>
      <c r="F93" s="14">
        <v>0</v>
      </c>
      <c r="G93" s="14">
        <v>262</v>
      </c>
      <c r="H93" s="14">
        <v>6</v>
      </c>
      <c r="I93" s="14">
        <v>0</v>
      </c>
      <c r="J93" s="14">
        <v>64960</v>
      </c>
      <c r="K93" s="14">
        <v>0</v>
      </c>
      <c r="L93" s="14">
        <v>0</v>
      </c>
      <c r="M93" s="14">
        <v>1501</v>
      </c>
      <c r="N93" s="14">
        <v>0</v>
      </c>
      <c r="O93" s="14">
        <v>0</v>
      </c>
      <c r="P93" s="14">
        <v>34</v>
      </c>
      <c r="Q93" s="14">
        <v>0</v>
      </c>
      <c r="R93" s="14">
        <v>217</v>
      </c>
      <c r="S93" s="14">
        <v>0</v>
      </c>
      <c r="T93" s="14">
        <v>6</v>
      </c>
      <c r="U93" s="14">
        <v>0</v>
      </c>
      <c r="V93" s="14">
        <v>38</v>
      </c>
      <c r="W93" s="14">
        <v>38</v>
      </c>
      <c r="X93" s="14">
        <v>131</v>
      </c>
      <c r="Y93" s="14">
        <v>345</v>
      </c>
      <c r="Z93" s="14">
        <v>512</v>
      </c>
      <c r="AA93" s="14">
        <v>0</v>
      </c>
      <c r="AB93" s="14">
        <v>5</v>
      </c>
      <c r="AC93" s="17">
        <v>10536.01</v>
      </c>
      <c r="AD93" s="18">
        <f t="shared" si="3"/>
        <v>1173.7494000000002</v>
      </c>
      <c r="AE93" s="19">
        <f t="shared" si="2"/>
        <v>0.11140359585839422</v>
      </c>
    </row>
    <row r="94" spans="1:31" s="9" customFormat="1" ht="18.75" customHeight="1" x14ac:dyDescent="0.2">
      <c r="A94" s="14">
        <v>85</v>
      </c>
      <c r="B94" s="20" t="s">
        <v>126</v>
      </c>
      <c r="C94" s="14">
        <v>5870</v>
      </c>
      <c r="D94" s="14">
        <v>2451</v>
      </c>
      <c r="E94" s="14">
        <v>0</v>
      </c>
      <c r="F94" s="14">
        <v>319</v>
      </c>
      <c r="G94" s="14">
        <v>4600</v>
      </c>
      <c r="H94" s="14">
        <v>78</v>
      </c>
      <c r="I94" s="14">
        <v>58125</v>
      </c>
      <c r="J94" s="14">
        <v>0</v>
      </c>
      <c r="K94" s="14">
        <v>0</v>
      </c>
      <c r="L94" s="14">
        <v>1659</v>
      </c>
      <c r="M94" s="14">
        <v>0</v>
      </c>
      <c r="N94" s="14">
        <v>0</v>
      </c>
      <c r="O94" s="14">
        <v>400</v>
      </c>
      <c r="P94" s="14">
        <v>110</v>
      </c>
      <c r="Q94" s="14">
        <v>0</v>
      </c>
      <c r="R94" s="14">
        <v>92</v>
      </c>
      <c r="S94" s="14">
        <v>0</v>
      </c>
      <c r="T94" s="14">
        <v>0</v>
      </c>
      <c r="U94" s="14">
        <v>317</v>
      </c>
      <c r="V94" s="14">
        <v>0</v>
      </c>
      <c r="W94" s="14">
        <v>0</v>
      </c>
      <c r="X94" s="14">
        <v>194</v>
      </c>
      <c r="Y94" s="14">
        <v>57</v>
      </c>
      <c r="Z94" s="14">
        <v>631</v>
      </c>
      <c r="AA94" s="14">
        <v>0</v>
      </c>
      <c r="AB94" s="14">
        <v>22</v>
      </c>
      <c r="AC94" s="17">
        <v>13822.43</v>
      </c>
      <c r="AD94" s="18">
        <f t="shared" si="3"/>
        <v>3444.1878000000011</v>
      </c>
      <c r="AE94" s="19">
        <f t="shared" si="2"/>
        <v>0.24917382833553875</v>
      </c>
    </row>
    <row r="95" spans="1:31" s="9" customFormat="1" ht="18.75" customHeight="1" x14ac:dyDescent="0.2">
      <c r="A95" s="14">
        <v>86</v>
      </c>
      <c r="B95" s="20" t="s">
        <v>127</v>
      </c>
      <c r="C95" s="14">
        <v>187</v>
      </c>
      <c r="D95" s="14">
        <v>1872</v>
      </c>
      <c r="E95" s="14">
        <v>0</v>
      </c>
      <c r="F95" s="14">
        <v>211</v>
      </c>
      <c r="G95" s="14">
        <v>0</v>
      </c>
      <c r="H95" s="14">
        <v>6</v>
      </c>
      <c r="I95" s="14">
        <v>28585</v>
      </c>
      <c r="J95" s="14">
        <v>12775</v>
      </c>
      <c r="K95" s="14">
        <v>0</v>
      </c>
      <c r="L95" s="14">
        <v>2286</v>
      </c>
      <c r="M95" s="14">
        <v>0</v>
      </c>
      <c r="N95" s="14">
        <v>0</v>
      </c>
      <c r="O95" s="14">
        <v>191</v>
      </c>
      <c r="P95" s="14">
        <v>113</v>
      </c>
      <c r="Q95" s="14">
        <v>0</v>
      </c>
      <c r="R95" s="14">
        <v>26</v>
      </c>
      <c r="S95" s="14">
        <v>0</v>
      </c>
      <c r="T95" s="14">
        <v>0</v>
      </c>
      <c r="U95" s="14">
        <v>24</v>
      </c>
      <c r="V95" s="14">
        <v>0</v>
      </c>
      <c r="W95" s="14">
        <v>27</v>
      </c>
      <c r="X95" s="14">
        <v>451</v>
      </c>
      <c r="Y95" s="14">
        <v>30</v>
      </c>
      <c r="Z95" s="14">
        <v>460</v>
      </c>
      <c r="AA95" s="14">
        <v>0</v>
      </c>
      <c r="AB95" s="14">
        <v>21</v>
      </c>
      <c r="AC95" s="17">
        <v>14103.24</v>
      </c>
      <c r="AD95" s="18">
        <f t="shared" si="3"/>
        <v>917.81640000000004</v>
      </c>
      <c r="AE95" s="19">
        <f t="shared" si="2"/>
        <v>6.507840751486893E-2</v>
      </c>
    </row>
    <row r="96" spans="1:31" s="9" customFormat="1" ht="18.75" customHeight="1" x14ac:dyDescent="0.2">
      <c r="A96" s="14">
        <v>87</v>
      </c>
      <c r="B96" s="20" t="s">
        <v>128</v>
      </c>
      <c r="C96" s="14">
        <v>3265</v>
      </c>
      <c r="D96" s="14">
        <v>781</v>
      </c>
      <c r="E96" s="14">
        <v>3000</v>
      </c>
      <c r="F96" s="14">
        <v>2270</v>
      </c>
      <c r="G96" s="14">
        <v>0</v>
      </c>
      <c r="H96" s="14">
        <v>2</v>
      </c>
      <c r="I96" s="14">
        <v>0</v>
      </c>
      <c r="J96" s="14">
        <v>38356</v>
      </c>
      <c r="K96" s="14">
        <v>126</v>
      </c>
      <c r="L96" s="14">
        <v>374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22</v>
      </c>
      <c r="S96" s="14">
        <v>0</v>
      </c>
      <c r="T96" s="14">
        <v>0</v>
      </c>
      <c r="U96" s="14">
        <v>131</v>
      </c>
      <c r="V96" s="14">
        <v>0</v>
      </c>
      <c r="W96" s="14">
        <v>0</v>
      </c>
      <c r="X96" s="14">
        <v>350</v>
      </c>
      <c r="Y96" s="14">
        <v>57</v>
      </c>
      <c r="Z96" s="14">
        <v>970</v>
      </c>
      <c r="AA96" s="14">
        <v>0</v>
      </c>
      <c r="AB96" s="14">
        <v>0</v>
      </c>
      <c r="AC96" s="17">
        <v>15412.19</v>
      </c>
      <c r="AD96" s="18">
        <f t="shared" si="3"/>
        <v>2240.8463999999999</v>
      </c>
      <c r="AE96" s="19">
        <f t="shared" si="2"/>
        <v>0.14539441831433428</v>
      </c>
    </row>
    <row r="97" spans="1:31" s="9" customFormat="1" ht="18.75" customHeight="1" x14ac:dyDescent="0.2">
      <c r="A97" s="14">
        <v>88</v>
      </c>
      <c r="B97" s="20" t="s">
        <v>129</v>
      </c>
      <c r="C97" s="14"/>
      <c r="D97" s="14">
        <v>161</v>
      </c>
      <c r="E97" s="14"/>
      <c r="F97" s="14">
        <v>11</v>
      </c>
      <c r="G97" s="14"/>
      <c r="H97" s="14"/>
      <c r="I97" s="14">
        <v>39200</v>
      </c>
      <c r="J97" s="14"/>
      <c r="K97" s="14"/>
      <c r="L97" s="14">
        <v>503</v>
      </c>
      <c r="M97" s="14"/>
      <c r="N97" s="14"/>
      <c r="O97" s="14"/>
      <c r="P97" s="14"/>
      <c r="Q97" s="14"/>
      <c r="R97" s="14"/>
      <c r="S97" s="14"/>
      <c r="T97" s="14">
        <v>12</v>
      </c>
      <c r="U97" s="14">
        <v>100</v>
      </c>
      <c r="V97" s="14"/>
      <c r="W97" s="14">
        <v>10</v>
      </c>
      <c r="X97" s="14">
        <v>50</v>
      </c>
      <c r="Y97" s="14">
        <v>15</v>
      </c>
      <c r="Z97" s="14">
        <v>80</v>
      </c>
      <c r="AA97" s="14"/>
      <c r="AB97" s="14"/>
      <c r="AC97" s="17">
        <v>16184.32</v>
      </c>
      <c r="AD97" s="18">
        <f t="shared" si="3"/>
        <v>233.37080000000003</v>
      </c>
      <c r="AE97" s="19">
        <f t="shared" si="2"/>
        <v>1.441956164979437E-2</v>
      </c>
    </row>
    <row r="98" spans="1:31" s="9" customFormat="1" ht="18.75" customHeight="1" x14ac:dyDescent="0.2">
      <c r="A98" s="14">
        <v>89</v>
      </c>
      <c r="B98" s="20" t="s">
        <v>130</v>
      </c>
      <c r="C98" s="14"/>
      <c r="D98" s="14">
        <v>456</v>
      </c>
      <c r="E98" s="14"/>
      <c r="F98" s="14"/>
      <c r="G98" s="14"/>
      <c r="H98" s="14"/>
      <c r="I98" s="14">
        <v>30450</v>
      </c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>
        <v>51</v>
      </c>
      <c r="Y98" s="14">
        <v>1</v>
      </c>
      <c r="Z98" s="14">
        <v>535</v>
      </c>
      <c r="AA98" s="14"/>
      <c r="AB98" s="14"/>
      <c r="AC98" s="17">
        <v>10706.6</v>
      </c>
      <c r="AD98" s="18">
        <f t="shared" si="3"/>
        <v>227.16</v>
      </c>
      <c r="AE98" s="19">
        <f t="shared" si="2"/>
        <v>2.1216819531877533E-2</v>
      </c>
    </row>
    <row r="99" spans="1:31" s="9" customFormat="1" ht="18.75" customHeight="1" x14ac:dyDescent="0.2">
      <c r="A99" s="14">
        <v>90</v>
      </c>
      <c r="B99" s="20" t="s">
        <v>131</v>
      </c>
      <c r="C99" s="14">
        <v>0</v>
      </c>
      <c r="D99" s="14">
        <v>30</v>
      </c>
      <c r="E99" s="14">
        <v>504</v>
      </c>
      <c r="F99" s="14">
        <v>0</v>
      </c>
      <c r="G99" s="14">
        <v>2671</v>
      </c>
      <c r="H99" s="14">
        <v>0</v>
      </c>
      <c r="I99" s="14">
        <v>11600</v>
      </c>
      <c r="J99" s="14">
        <v>10000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54</v>
      </c>
      <c r="V99" s="14">
        <v>0</v>
      </c>
      <c r="W99" s="14">
        <v>0</v>
      </c>
      <c r="X99" s="14">
        <v>106</v>
      </c>
      <c r="Y99" s="14">
        <v>5</v>
      </c>
      <c r="Z99" s="14">
        <v>417</v>
      </c>
      <c r="AA99" s="14">
        <v>0</v>
      </c>
      <c r="AB99" s="14">
        <v>0</v>
      </c>
      <c r="AC99" s="17">
        <v>10509.42</v>
      </c>
      <c r="AD99" s="18">
        <f t="shared" si="3"/>
        <v>1641.3099999999997</v>
      </c>
      <c r="AE99" s="19">
        <f t="shared" si="2"/>
        <v>0.15617512669585951</v>
      </c>
    </row>
    <row r="100" spans="1:31" s="9" customFormat="1" ht="18.75" customHeight="1" x14ac:dyDescent="0.2">
      <c r="A100" s="14">
        <v>91</v>
      </c>
      <c r="B100" s="20" t="s">
        <v>132</v>
      </c>
      <c r="C100" s="14"/>
      <c r="D100" s="14">
        <v>500</v>
      </c>
      <c r="E100" s="14"/>
      <c r="F100" s="14">
        <v>87</v>
      </c>
      <c r="G100" s="14"/>
      <c r="H100" s="14">
        <v>5</v>
      </c>
      <c r="I100" s="14">
        <v>103209</v>
      </c>
      <c r="J100" s="14"/>
      <c r="K100" s="14"/>
      <c r="L100" s="14">
        <v>11653</v>
      </c>
      <c r="M100" s="14"/>
      <c r="N100" s="14"/>
      <c r="O100" s="14"/>
      <c r="P100" s="14"/>
      <c r="Q100" s="14"/>
      <c r="R100" s="14">
        <v>410</v>
      </c>
      <c r="S100" s="14"/>
      <c r="T100" s="14"/>
      <c r="U100" s="14">
        <v>125</v>
      </c>
      <c r="V100" s="14"/>
      <c r="W100" s="14"/>
      <c r="X100" s="14">
        <v>111</v>
      </c>
      <c r="Y100" s="14">
        <v>49</v>
      </c>
      <c r="Z100" s="14">
        <v>604</v>
      </c>
      <c r="AA100" s="14"/>
      <c r="AB100" s="14"/>
      <c r="AC100" s="17">
        <v>10246.709999999999</v>
      </c>
      <c r="AD100" s="18">
        <f t="shared" si="3"/>
        <v>639.86980000000005</v>
      </c>
      <c r="AE100" s="19">
        <f t="shared" si="2"/>
        <v>6.2446365711530831E-2</v>
      </c>
    </row>
    <row r="101" spans="1:31" s="9" customFormat="1" ht="18.75" customHeight="1" x14ac:dyDescent="0.2">
      <c r="A101" s="14">
        <v>92</v>
      </c>
      <c r="B101" s="20" t="s">
        <v>133</v>
      </c>
      <c r="C101" s="14"/>
      <c r="D101" s="14">
        <v>653</v>
      </c>
      <c r="E101" s="14"/>
      <c r="F101" s="14"/>
      <c r="G101" s="14"/>
      <c r="H101" s="14"/>
      <c r="I101" s="14">
        <v>31580</v>
      </c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>
        <v>175</v>
      </c>
      <c r="V101" s="14"/>
      <c r="W101" s="14"/>
      <c r="X101" s="14">
        <v>55</v>
      </c>
      <c r="Y101" s="14">
        <v>54</v>
      </c>
      <c r="Z101" s="14">
        <v>96</v>
      </c>
      <c r="AA101" s="14"/>
      <c r="AB101" s="14"/>
      <c r="AC101" s="17">
        <v>9689.2000000000007</v>
      </c>
      <c r="AD101" s="18">
        <f>(C101*0.016)+(D101*0.16)+(E101*0.2)+(F101*0.4)+(G101*0.5)+(H101*0.6)+(I101*0.003)+(J101*0.005)+(K101*0.0036)+(L101*0.0036)+(M101*0.005)+(N101*0.003)+(O101*0.0056)+(P101*0.008)+(Q101*0.0003)+(R101*0.0012)+(S101*0.16)+(T101*0.2)+(U101*0.34)+(V101*0.7)+(W101*0.24)+(X101*0.7)+(Y101*0.4)+(Z101*0.05)+(AA101*0.005)+(AB101*0.1)</f>
        <v>323.62000000000006</v>
      </c>
      <c r="AE101" s="19">
        <f>AD101/AC101</f>
        <v>3.340007430954052E-2</v>
      </c>
    </row>
    <row r="102" spans="1:31" s="9" customFormat="1" ht="27.75" customHeight="1" x14ac:dyDescent="0.2">
      <c r="A102" s="58" t="s">
        <v>41</v>
      </c>
      <c r="B102" s="59"/>
      <c r="C102" s="22">
        <f t="shared" ref="C102:AC102" si="4">SUM(C10:C101)</f>
        <v>67729</v>
      </c>
      <c r="D102" s="22">
        <f t="shared" si="4"/>
        <v>161136</v>
      </c>
      <c r="E102" s="22">
        <f t="shared" si="4"/>
        <v>449372</v>
      </c>
      <c r="F102" s="22">
        <f t="shared" si="4"/>
        <v>18130</v>
      </c>
      <c r="G102" s="22">
        <f t="shared" si="4"/>
        <v>58872</v>
      </c>
      <c r="H102" s="22">
        <f t="shared" si="4"/>
        <v>1156</v>
      </c>
      <c r="I102" s="22">
        <f t="shared" si="4"/>
        <v>7283042</v>
      </c>
      <c r="J102" s="22">
        <f t="shared" si="4"/>
        <v>10556014</v>
      </c>
      <c r="K102" s="22">
        <f t="shared" si="4"/>
        <v>302670</v>
      </c>
      <c r="L102" s="22">
        <f t="shared" si="4"/>
        <v>224674</v>
      </c>
      <c r="M102" s="22">
        <f t="shared" si="4"/>
        <v>384317</v>
      </c>
      <c r="N102" s="22">
        <f t="shared" si="4"/>
        <v>50220</v>
      </c>
      <c r="O102" s="22">
        <f t="shared" si="4"/>
        <v>88019</v>
      </c>
      <c r="P102" s="22">
        <f t="shared" si="4"/>
        <v>4279</v>
      </c>
      <c r="Q102" s="22">
        <f t="shared" si="4"/>
        <v>179361</v>
      </c>
      <c r="R102" s="22">
        <f t="shared" si="4"/>
        <v>126626</v>
      </c>
      <c r="S102" s="22">
        <f t="shared" si="4"/>
        <v>31</v>
      </c>
      <c r="T102" s="22">
        <f t="shared" si="4"/>
        <v>2392</v>
      </c>
      <c r="U102" s="22">
        <f t="shared" si="4"/>
        <v>34922</v>
      </c>
      <c r="V102" s="22">
        <f t="shared" si="4"/>
        <v>5054</v>
      </c>
      <c r="W102" s="22">
        <f t="shared" si="4"/>
        <v>2549</v>
      </c>
      <c r="X102" s="14">
        <f t="shared" si="4"/>
        <v>35898</v>
      </c>
      <c r="Y102" s="14">
        <f t="shared" si="4"/>
        <v>6245</v>
      </c>
      <c r="Z102" s="14">
        <f t="shared" si="4"/>
        <v>34466.152999999998</v>
      </c>
      <c r="AA102" s="22">
        <f t="shared" si="4"/>
        <v>2104</v>
      </c>
      <c r="AB102" s="22">
        <f t="shared" si="4"/>
        <v>733</v>
      </c>
      <c r="AC102" s="27">
        <f t="shared" si="4"/>
        <v>754196.54659999965</v>
      </c>
      <c r="AD102" s="28">
        <f>(C102*0.016)+(D102*0.16)+(E102*0.2)+(F102*0.4)+(G102*0.5)+(H102*0.6)+(I102*0.003)+(J102*0.005)+(K102*0.0036)+(L102*0.0036)+(M102*0.005)+(N102*0.003)+(O102*0.0056)+(P102*0.008)+(Q102*0.0003)+(R102*0.0012)+(S102*0.16)+(T102*0.2)+(U102*0.34)+(V102*0.7)+(W102*0.24)+(X102*0.7)+(Y102*0.4)+(Z102*0.05)+(AA102*0.005)+(AB102*0.1)</f>
        <v>279394.32895</v>
      </c>
      <c r="AE102" s="29">
        <f>AD102/AC102</f>
        <v>0.37045294122538763</v>
      </c>
    </row>
    <row r="103" spans="1:31" ht="39.75" customHeight="1" x14ac:dyDescent="0.2">
      <c r="A103" s="57" t="s">
        <v>137</v>
      </c>
      <c r="B103" s="57"/>
      <c r="C103" s="15">
        <v>50000</v>
      </c>
      <c r="D103" s="15">
        <v>240000</v>
      </c>
      <c r="E103" s="15">
        <v>597000</v>
      </c>
      <c r="F103" s="15">
        <v>15000</v>
      </c>
      <c r="G103" s="15">
        <v>67000</v>
      </c>
      <c r="H103" s="15">
        <v>1500</v>
      </c>
      <c r="I103" s="15">
        <v>8000000</v>
      </c>
      <c r="J103" s="15">
        <v>12100000</v>
      </c>
      <c r="K103" s="15">
        <v>500000</v>
      </c>
      <c r="L103" s="30">
        <v>140000</v>
      </c>
      <c r="M103" s="30">
        <v>250000</v>
      </c>
      <c r="N103" s="15">
        <v>55000</v>
      </c>
      <c r="O103" s="15">
        <v>90000</v>
      </c>
      <c r="P103" s="15">
        <v>6000</v>
      </c>
      <c r="Q103" s="15">
        <v>240000</v>
      </c>
      <c r="R103" s="30">
        <v>160000</v>
      </c>
      <c r="S103" s="15">
        <v>50</v>
      </c>
      <c r="T103" s="15">
        <v>4000</v>
      </c>
      <c r="U103" s="15">
        <v>58000</v>
      </c>
      <c r="V103" s="15">
        <v>8000</v>
      </c>
      <c r="W103" s="15">
        <v>5000</v>
      </c>
      <c r="X103" s="15">
        <v>60000</v>
      </c>
      <c r="Y103" s="15">
        <v>7000</v>
      </c>
      <c r="Z103" s="15">
        <v>42000</v>
      </c>
      <c r="AA103" s="15">
        <v>3000</v>
      </c>
      <c r="AB103" s="15">
        <v>1000</v>
      </c>
      <c r="AC103" s="27">
        <f>AC102</f>
        <v>754196.54659999965</v>
      </c>
      <c r="AD103" s="28">
        <f>(C103*0.016)+(D103*0.16)+(E103*0.2)+(F103*0.4)+(G103*0.5)+(H103*0.6)+(I103*0.003)+(J103*0.005)+(K103*0.0036)+(L103*0.0036)+(M103*0.005)+(N103*0.003)+(O103*0.0056)+(P103*0.008)+(Q103*0.0003)+(R103*0.0012)+(S103*0.16)+(T103*0.2)+(U103*0.34)+(V103*0.7)+(W103*0.24)+(X103*0.7)+(Y103*0.4)+(Z103*0.05)+(AA103*0.005)+(AB103*0.1)</f>
        <v>362378</v>
      </c>
      <c r="AE103" s="29">
        <f>AD103/AC102</f>
        <v>0.4804821788612525</v>
      </c>
    </row>
    <row r="104" spans="1:31" ht="24.75" customHeight="1" x14ac:dyDescent="0.25">
      <c r="C104" s="31"/>
      <c r="D104" s="31"/>
      <c r="E104" s="32"/>
      <c r="F104" s="32"/>
      <c r="G104" s="32"/>
      <c r="H104" s="33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4"/>
      <c r="Y104" s="35"/>
      <c r="Z104" s="35"/>
      <c r="AA104" s="32"/>
      <c r="AB104" s="32"/>
    </row>
    <row r="105" spans="1:31" x14ac:dyDescent="0.2">
      <c r="C105" s="36"/>
      <c r="D105" s="37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31" x14ac:dyDescent="0.2">
      <c r="AD106" s="38"/>
    </row>
    <row r="108" spans="1:31" x14ac:dyDescent="0.2"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31" x14ac:dyDescent="0.2"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</sheetData>
  <mergeCells count="35">
    <mergeCell ref="I7:K7"/>
    <mergeCell ref="O7:O9"/>
    <mergeCell ref="P7:P9"/>
    <mergeCell ref="A103:B103"/>
    <mergeCell ref="AE6:AE9"/>
    <mergeCell ref="H8:H9"/>
    <mergeCell ref="I8:I9"/>
    <mergeCell ref="J8:K8"/>
    <mergeCell ref="A102:B102"/>
    <mergeCell ref="C6:AB6"/>
    <mergeCell ref="AC6:AC9"/>
    <mergeCell ref="B6:B9"/>
    <mergeCell ref="AD6:AD9"/>
    <mergeCell ref="R7:R9"/>
    <mergeCell ref="S7:S9"/>
    <mergeCell ref="L8:M8"/>
    <mergeCell ref="D8:E8"/>
    <mergeCell ref="F8:G8"/>
    <mergeCell ref="L7:N7"/>
    <mergeCell ref="C5:AE5"/>
    <mergeCell ref="A4:AE4"/>
    <mergeCell ref="Y7:Y9"/>
    <mergeCell ref="Z7:Z9"/>
    <mergeCell ref="AA7:AA9"/>
    <mergeCell ref="AB7:AB9"/>
    <mergeCell ref="W7:X7"/>
    <mergeCell ref="W8:W9"/>
    <mergeCell ref="X8:X9"/>
    <mergeCell ref="C8:C9"/>
    <mergeCell ref="C7:H7"/>
    <mergeCell ref="U8:V8"/>
    <mergeCell ref="T7:V7"/>
    <mergeCell ref="T8:T9"/>
    <mergeCell ref="Q7:Q9"/>
    <mergeCell ref="N8:N9"/>
  </mergeCells>
  <pageMargins left="0.25" right="0.25" top="0.75" bottom="0.75" header="0.3" footer="0.3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3</vt:i4>
      </vt:variant>
    </vt:vector>
  </HeadingPairs>
  <TitlesOfParts>
    <vt:vector size="3" baseType="lpstr">
      <vt:lpstr>BIỂU TỔNG HỢP ĐÀN VẬT NUÔI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2026-06-03T11:32:51Z</dcterms:modified>
</cp:coreProperties>
</file>